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Лист1!$A$1:$I$174</definedName>
  </definedNames>
  <calcPr calcId="181029"/>
</workbook>
</file>

<file path=xl/calcChain.xml><?xml version="1.0" encoding="utf-8"?>
<calcChain xmlns="http://schemas.openxmlformats.org/spreadsheetml/2006/main">
  <c r="I170" i="1" l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H54" i="1" l="1"/>
  <c r="H53" i="1" s="1"/>
  <c r="H52" i="1"/>
  <c r="H62" i="1"/>
  <c r="H61" i="1" s="1"/>
  <c r="H60" i="1" s="1"/>
  <c r="H58" i="1"/>
  <c r="H57" i="1" s="1"/>
  <c r="H56" i="1" s="1"/>
  <c r="H67" i="1"/>
  <c r="H66" i="1" s="1"/>
  <c r="H65" i="1" s="1"/>
  <c r="H64" i="1" s="1"/>
  <c r="H72" i="1"/>
  <c r="H71" i="1" s="1"/>
  <c r="H70" i="1" s="1"/>
  <c r="H69" i="1" s="1"/>
  <c r="H81" i="1"/>
  <c r="H80" i="1"/>
  <c r="H79" i="1"/>
  <c r="H77" i="1"/>
  <c r="H76" i="1" s="1"/>
  <c r="H75" i="1" s="1"/>
  <c r="H74" i="1"/>
  <c r="H85" i="1"/>
  <c r="H84" i="1"/>
  <c r="H83" i="1" s="1"/>
  <c r="H93" i="1"/>
  <c r="H91" i="1"/>
  <c r="H90" i="1"/>
  <c r="H89" i="1"/>
  <c r="H96" i="1"/>
  <c r="H95" i="1" s="1"/>
  <c r="H103" i="1"/>
  <c r="H101" i="1"/>
  <c r="H100" i="1"/>
  <c r="H106" i="1"/>
  <c r="H116" i="1"/>
  <c r="H115" i="1" s="1"/>
  <c r="H114" i="1" s="1"/>
  <c r="H112" i="1"/>
  <c r="H111" i="1"/>
  <c r="H99" i="1" s="1"/>
  <c r="H125" i="1"/>
  <c r="H124" i="1"/>
  <c r="H123" i="1" s="1"/>
  <c r="H121" i="1"/>
  <c r="H120" i="1"/>
  <c r="H119" i="1"/>
  <c r="H131" i="1" l="1"/>
  <c r="H130" i="1" s="1"/>
  <c r="H129" i="1" s="1"/>
  <c r="H118" i="1" s="1"/>
  <c r="H135" i="1"/>
  <c r="H140" i="1"/>
  <c r="H139" i="1" s="1"/>
  <c r="H138" i="1" s="1"/>
  <c r="H137" i="1" s="1"/>
  <c r="H146" i="1"/>
  <c r="H145" i="1" s="1"/>
  <c r="H144" i="1" s="1"/>
  <c r="H143" i="1" s="1"/>
  <c r="H152" i="1"/>
  <c r="H151" i="1" s="1"/>
  <c r="H150" i="1"/>
  <c r="H149" i="1"/>
  <c r="H156" i="1"/>
  <c r="H155" i="1"/>
  <c r="H154" i="1"/>
  <c r="H160" i="1"/>
  <c r="H159" i="1" s="1"/>
  <c r="H166" i="1"/>
  <c r="H165" i="1" s="1"/>
  <c r="H158" i="1" s="1"/>
  <c r="H169" i="1"/>
  <c r="H168" i="1"/>
  <c r="H34" i="1"/>
  <c r="H33" i="1" s="1"/>
  <c r="H32" i="1" s="1"/>
  <c r="H30" i="1"/>
  <c r="H29" i="1" s="1"/>
  <c r="H28" i="1" s="1"/>
  <c r="H26" i="1"/>
  <c r="H25" i="1" s="1"/>
  <c r="H24" i="1" s="1"/>
  <c r="H22" i="1"/>
  <c r="H18" i="1"/>
  <c r="H17" i="1" s="1"/>
  <c r="H16" i="1" s="1"/>
  <c r="H49" i="1"/>
  <c r="H47" i="1"/>
  <c r="H44" i="1"/>
  <c r="H40" i="1"/>
  <c r="H39" i="1"/>
  <c r="H38" i="1" s="1"/>
  <c r="H37" i="1" s="1"/>
  <c r="G90" i="1"/>
  <c r="G74" i="1"/>
  <c r="G89" i="1"/>
  <c r="H15" i="1" l="1"/>
  <c r="H14" i="1" s="1"/>
  <c r="G168" i="1"/>
  <c r="G100" i="1"/>
  <c r="G111" i="1"/>
  <c r="G93" i="1"/>
  <c r="G39" i="1"/>
  <c r="G38" i="1" s="1"/>
  <c r="G49" i="1"/>
  <c r="G44" i="1"/>
  <c r="G103" i="1"/>
  <c r="G146" i="1"/>
  <c r="G145" i="1" s="1"/>
  <c r="G144" i="1" s="1"/>
  <c r="G143" i="1" s="1"/>
  <c r="G140" i="1"/>
  <c r="G139" i="1" s="1"/>
  <c r="G138" i="1" s="1"/>
  <c r="G137" i="1" s="1"/>
  <c r="G119" i="1"/>
  <c r="G120" i="1"/>
  <c r="G121" i="1"/>
  <c r="G18" i="1"/>
  <c r="G17" i="1" s="1"/>
  <c r="G16" i="1" s="1"/>
  <c r="G169" i="1"/>
  <c r="G79" i="1"/>
  <c r="G80" i="1"/>
  <c r="G81" i="1"/>
  <c r="G22" i="1"/>
  <c r="G84" i="1"/>
  <c r="G83" i="1" s="1"/>
  <c r="G85" i="1"/>
  <c r="G154" i="1"/>
  <c r="G106" i="1"/>
  <c r="G87" i="1"/>
  <c r="G124" i="1"/>
  <c r="G123" i="1" s="1"/>
  <c r="G127" i="1"/>
  <c r="G162" i="1"/>
  <c r="G163" i="1"/>
  <c r="G62" i="1"/>
  <c r="G61" i="1" s="1"/>
  <c r="G60" i="1" s="1"/>
  <c r="G58" i="1"/>
  <c r="G57" i="1" s="1"/>
  <c r="G56" i="1" s="1"/>
  <c r="G54" i="1"/>
  <c r="G53" i="1" s="1"/>
  <c r="G52" i="1"/>
  <c r="G47" i="1"/>
  <c r="G42" i="1"/>
  <c r="G40" i="1"/>
  <c r="G109" i="1"/>
  <c r="G112" i="1"/>
  <c r="G96" i="1"/>
  <c r="G95" i="1" s="1"/>
  <c r="G101" i="1"/>
  <c r="G72" i="1"/>
  <c r="G71" i="1" s="1"/>
  <c r="G70" i="1" s="1"/>
  <c r="G69" i="1" s="1"/>
  <c r="G34" i="1"/>
  <c r="G33" i="1" s="1"/>
  <c r="G32" i="1" s="1"/>
  <c r="G135" i="1"/>
  <c r="G155" i="1"/>
  <c r="G156" i="1"/>
  <c r="G150" i="1"/>
  <c r="G152" i="1"/>
  <c r="G151" i="1" s="1"/>
  <c r="G149" i="1"/>
  <c r="G131" i="1"/>
  <c r="G116" i="1"/>
  <c r="G115" i="1" s="1"/>
  <c r="G114" i="1" s="1"/>
  <c r="G125" i="1"/>
  <c r="G166" i="1"/>
  <c r="G165" i="1" s="1"/>
  <c r="G160" i="1"/>
  <c r="G159" i="1" s="1"/>
  <c r="G91" i="1"/>
  <c r="G77" i="1"/>
  <c r="G76" i="1" s="1"/>
  <c r="G75" i="1" s="1"/>
  <c r="G67" i="1"/>
  <c r="G66" i="1" s="1"/>
  <c r="G65" i="1" s="1"/>
  <c r="G64" i="1" s="1"/>
  <c r="G30" i="1"/>
  <c r="G29" i="1" s="1"/>
  <c r="G28" i="1" s="1"/>
  <c r="G26" i="1"/>
  <c r="G25" i="1" s="1"/>
  <c r="G24" i="1" s="1"/>
  <c r="G99" i="1" l="1"/>
  <c r="G37" i="1"/>
  <c r="G158" i="1"/>
  <c r="G15" i="1"/>
  <c r="G130" i="1"/>
  <c r="G129" i="1" s="1"/>
  <c r="G118" i="1" s="1"/>
  <c r="G14" i="1" l="1"/>
</calcChain>
</file>

<file path=xl/sharedStrings.xml><?xml version="1.0" encoding="utf-8"?>
<sst xmlns="http://schemas.openxmlformats.org/spreadsheetml/2006/main" count="820" uniqueCount="193">
  <si>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</si>
  <si>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</si>
  <si>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</si>
  <si>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</si>
  <si>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</si>
  <si>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</si>
  <si>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</si>
  <si>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</si>
  <si>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</si>
  <si>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</si>
  <si>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</si>
  <si>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</si>
  <si>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</si>
  <si>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</si>
  <si>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</si>
  <si>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</si>
  <si>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</si>
  <si>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</si>
  <si>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</si>
  <si>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</si>
  <si>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</si>
  <si>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</si>
  <si>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</si>
  <si>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</si>
  <si>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</si>
  <si>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</si>
  <si>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</si>
  <si>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</si>
  <si>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</si>
  <si>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</si>
  <si>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</si>
  <si>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</si>
  <si>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</si>
  <si>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</si>
  <si>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</si>
  <si>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</si>
  <si>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</si>
  <si>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</si>
  <si>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</si>
  <si>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</si>
  <si>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</si>
  <si>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Прочие обязательства муниципального образования</t>
  </si>
  <si>
    <t>11520</t>
  </si>
  <si>
    <t>300</t>
  </si>
  <si>
    <t>10050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</si>
  <si>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</si>
  <si>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</si>
  <si>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20590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</si>
  <si>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</si>
  <si>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</si>
  <si>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</si>
  <si>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</si>
  <si>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</si>
  <si>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</si>
  <si>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</si>
  <si>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</si>
  <si>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</si>
  <si>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</si>
  <si>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Реализация мероприятий по поддержке сельскохозяйственного производства</t>
  </si>
  <si>
    <t>10030</t>
  </si>
  <si>
    <t>Капитальный ремонт, содержание и ремонт автомобильных дорог муниципального образования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</si>
  <si>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</si>
  <si>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</si>
  <si>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</si>
  <si>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</si>
  <si>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</si>
  <si>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</si>
  <si>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</si>
  <si>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</si>
  <si>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Развитие систем наружного освещения населенных пунктов</t>
  </si>
  <si>
    <t>Реализация мероприятий по благоустройству поселений</t>
  </si>
  <si>
    <t>10130</t>
  </si>
  <si>
    <t>10100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</si>
  <si>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</si>
  <si>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</si>
  <si>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</si>
  <si>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</si>
  <si>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</si>
  <si>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</si>
  <si>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</si>
  <si>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</si>
  <si>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Межбюджетные трансферты</t>
  </si>
  <si>
    <t>500</t>
  </si>
  <si>
    <t>Транспорт</t>
  </si>
  <si>
    <t>Мероприятия по организации транспортных услуг</t>
  </si>
  <si>
    <t>10180</t>
  </si>
  <si>
    <t>Осуществление отдельных государственных полномочий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</si>
  <si>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</si>
  <si>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Обеспечение деятельности муниципальных учреждений культуры, искусства и кинематографии</t>
  </si>
  <si>
    <t>Старшее поколение</t>
  </si>
  <si>
    <t>09</t>
  </si>
  <si>
    <t>Муниципальная программа   "Обеспечение безопасности населения в Благодарненском сельском поселении Отрадненского района"</t>
  </si>
  <si>
    <t>10550</t>
  </si>
  <si>
    <t>Подготовка населения и организаций к действиям в чрезвычайной ситуации в мирное и военное время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</si>
  <si>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</si>
  <si>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Благодарненского сельского поселения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</si>
  <si>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</si>
  <si>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Прочие мероприятия в области поддержки малого и среднего предпринимательства</t>
  </si>
  <si>
    <t>04</t>
  </si>
  <si>
    <t>11450</t>
  </si>
  <si>
    <t>10070</t>
  </si>
  <si>
    <t>Комплексное развитие газификации населенных пунктов Отрадненского района</t>
  </si>
  <si>
    <t>Реализация мероприятий по организации газоснабжения населения</t>
  </si>
  <si>
    <t>Реализация мероприятий в области озеленения</t>
  </si>
  <si>
    <t>10080</t>
  </si>
  <si>
    <t>Реализация мероприятий по организации и содержанию мест захоронения</t>
  </si>
  <si>
    <t>10090</t>
  </si>
  <si>
    <t>Муниципальная программа   "Развитие культуры  в Благодарненском сельском поселении Отрадненского района"</t>
  </si>
  <si>
    <t>Культура Кубани в муниципальном образовании</t>
  </si>
  <si>
    <t>Комплектование книжных фондов библиотек муниципальных образований</t>
  </si>
  <si>
    <t>09820</t>
  </si>
  <si>
    <t>Муниципальная программа   "Развитие физической культуры и массового спорта в Благодарненском сельском поселении Отрадненского района"</t>
  </si>
  <si>
    <t>Муниципальная программа  "Молодежь  Благодарненского сельского поселения Отрадненского района"</t>
  </si>
  <si>
    <t>Основные мероприятия муниципальной программы  "Молодежь  Благодарненского сельского поселения Отрадненского района"</t>
  </si>
  <si>
    <t>40010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</si>
  <si>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</si>
  <si>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</si>
  <si>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</si>
  <si>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к решению Совета Благодарненского сельс-</t>
  </si>
  <si>
    <t>кого поселения Отрадненского района</t>
  </si>
  <si>
    <t>S2440</t>
  </si>
  <si>
    <t>Капитальный ремонт и ремонт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</si>
  <si>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</si>
  <si>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Отдельные мероприятия непрограммного обеспечения деятельности администрации муниципального образования</t>
  </si>
  <si>
    <t>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</si>
  <si>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</si>
  <si>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</si>
  <si>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 xml:space="preserve">Организация материального, технического и хозяйственного обеспечения деятельности администрации Благодарненского сельского поселения </t>
  </si>
  <si>
    <t xml:space="preserve">Осуществление платежей по обслуживанию долговых обязательств </t>
  </si>
  <si>
    <t>10520</t>
  </si>
  <si>
    <t>Процентные платежи по долговым обязательствам</t>
  </si>
  <si>
    <t>700</t>
  </si>
  <si>
    <t>Обслуживание государственного (муниципального) долга</t>
  </si>
  <si>
    <t>L5190</t>
  </si>
  <si>
    <t>Поддержка отрасли культуры</t>
  </si>
  <si>
    <t>Е.Н. Иванищенко</t>
  </si>
  <si>
    <t>сельского поселения Отрадненского района</t>
  </si>
  <si>
    <t>12950</t>
  </si>
  <si>
    <t>Поддержка местных инициатив по итогам краевого конкурса</t>
  </si>
  <si>
    <t>Финансист администрации Благодарненского</t>
  </si>
  <si>
    <t>Закупка товаров, работ и услуг для обеспечения государственных (муниципальных) нужд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</si>
  <si>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</si>
  <si>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</si>
  <si>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</si>
  <si>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</si>
  <si>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</si>
  <si>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</si>
  <si>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Укрепление правопорядка, профилактика правонарушений, усиление борьбы с преступностью и противодействие коррупции в Благодарненском сельском поселении Отрадненского района</t>
  </si>
  <si>
    <t>Поддержка сельскохозяйственного производства в Благодарненском сельском поселении Отрадненского района</t>
  </si>
  <si>
    <t>Поддержка малого и среднего предпринимательства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</si>
  <si>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</si>
  <si>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Обеспечение дорожной деятельности в отношении автомобильных дорог общего пользования, а также капитального ремонта</t>
  </si>
  <si>
    <t>Проведение комплекса мероприятий по модернизации, строительству, реконструкции и ремонту объектов водоснабжения населенных пунктов Благодарненского сельского поселения Отрадненского района</t>
  </si>
  <si>
    <t>Повышение уровня благоустройства населенных пунктов Благодарненского сельского поселения Отрадненского района</t>
  </si>
  <si>
    <t>Организация и создание условий для предоставления транспортных услуг населению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</si>
  <si>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</si>
  <si>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</si>
  <si>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</si>
  <si>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</si>
  <si>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 xml:space="preserve">Развитие и реализация потенциала молодежи муниципального образования </t>
  </si>
  <si>
    <t>Реализация мероприятий муниципальной программы "Молодежь  Благодарненского сельского поселения Отрадненского района"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</si>
  <si>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</si>
  <si>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</si>
  <si>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Непрограммные расходы администрации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</si>
  <si>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</si>
  <si>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</si>
  <si>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Обеспечение градостроительной деятельности на территории муниципального образования Отрадненский район</t>
  </si>
  <si>
    <t>11040</t>
  </si>
  <si>
    <t>Мероприятия по наполнению сведений ЕГРН</t>
  </si>
  <si>
    <t>11190</t>
  </si>
  <si>
    <t>Социально-культурное развитие и организация досуга населения муниципального образования</t>
  </si>
  <si>
    <t>Обеспечение муниципальной поддержки социально-культурного развития и улучшения качества организации досуга населения Благодарненского сельского поселения</t>
  </si>
  <si>
    <t>Мероприятия по реализации проекта "Фестиваль танцевальных вечеров на селе "Хоровод дружбы"</t>
  </si>
  <si>
    <t>09830</t>
  </si>
  <si>
    <t>Муниципальная программа   "Создание условий для развития муниципальной политики в отдельных секторах экономики Благодарненского сельского поселения Отрадненского района"</t>
  </si>
  <si>
    <t>Муниципальная программа "Социальная поддержка граждан Благодарненского сельского поселения Отрадненского района"</t>
  </si>
  <si>
    <t>Муниципальная программа  "Комплексное и устойчивое развитие Благодарненского сельского поселения Отрадненского района"</t>
  </si>
  <si>
    <t>12190</t>
  </si>
  <si>
    <t>Приложение № 4</t>
  </si>
  <si>
    <t>S0330</t>
  </si>
  <si>
    <t>Развитие водоснабжения населенных пунктов</t>
  </si>
  <si>
    <t>Реализация проектов местных иннициатив</t>
  </si>
  <si>
    <t>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</si>
  <si>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</si>
  <si>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</si>
  <si>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Исполнение по целевым статьям (муниципальным программам)</t>
  </si>
  <si>
    <t xml:space="preserve"> Благодарненского сельского поселения Отрадненского района</t>
  </si>
  <si>
    <t xml:space="preserve"> и непрограммным направлениям деятельности</t>
  </si>
  <si>
    <t>Утвержденные бюджетные назначения, рублей</t>
  </si>
  <si>
    <t>Исполнено, рублей</t>
  </si>
  <si>
    <t>% исп.</t>
  </si>
  <si>
    <t>от 12.04.2024  № 73</t>
  </si>
  <si>
    <t>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</si>
</sst>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4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4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justify" vertical="top"/>
    </xf>
    <xf numFmtId="49" fontId="5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 applyProtection="1">
      <alignment horizontal="justify" vertical="top" wrapText="1"/>
      <protection hidden="1"/>
    </xf>
    <xf numFmtId="0" fontId="2" fillId="0" borderId="0" xfId="0" applyFont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0" xfId="0" applyNumberFormat="1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4" fontId="4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distributed" wrapText="1"/>
    </xf>
    <xf numFmtId="0" fontId="7" fillId="2" borderId="0" xfId="0" applyFont="1" applyFill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_Tmp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tabSelected="1" zoomScale="90" zoomScaleNormal="90" zoomScaleSheetLayoutView="75" workbookViewId="0">
      <selection activeCell="A11" sqref="A11:G11"/>
    </sheetView>
  </sheetViews>
  <sheetFormatPr defaultRowHeight="15.75" x14ac:dyDescent="0.2"/>
  <cols>
    <col min="1" max="1" width="47" style="46" customWidth="1"/>
    <col min="2" max="2" width="3.140625" style="16" customWidth="1"/>
    <col min="3" max="3" width="2.5703125" style="16" customWidth="1"/>
    <col min="4" max="4" width="3.140625" style="16" customWidth="1"/>
    <col min="5" max="5" width="6.42578125" style="17" customWidth="1"/>
    <col min="6" max="6" width="4.28515625" style="23" customWidth="1"/>
    <col min="7" max="7" width="14" style="52" customWidth="1"/>
    <col min="8" max="8" width="13" style="65" customWidth="1"/>
    <col min="9" max="9" width="4.85546875" style="60" customWidth="1"/>
  </cols>
  <sheetData>
    <row r="1" spans="1:9" ht="19.5" customHeight="1" x14ac:dyDescent="0.2">
      <c r="B1" s="88" t="s">
        <v>178</v>
      </c>
      <c r="C1" s="88"/>
      <c r="D1" s="88"/>
      <c r="E1" s="88"/>
      <c r="F1" s="88"/>
      <c r="G1" s="88"/>
      <c r="H1" s="88"/>
      <c r="I1" s="88"/>
    </row>
    <row r="2" spans="1:9" ht="19.5" customHeight="1" x14ac:dyDescent="0.2">
      <c r="B2" s="88" t="s">
        <v>118</v>
      </c>
      <c r="C2" s="88"/>
      <c r="D2" s="88"/>
      <c r="E2" s="88"/>
      <c r="F2" s="88"/>
      <c r="G2" s="88"/>
      <c r="H2" s="88"/>
      <c r="I2" s="88"/>
    </row>
    <row r="3" spans="1:9" ht="19.5" customHeight="1" x14ac:dyDescent="0.2">
      <c r="B3" s="88" t="s">
        <v>119</v>
      </c>
      <c r="C3" s="88"/>
      <c r="D3" s="88"/>
      <c r="E3" s="88"/>
      <c r="F3" s="88"/>
      <c r="G3" s="88"/>
      <c r="H3" s="88"/>
      <c r="I3" s="88"/>
    </row>
    <row r="4" spans="1:9" ht="23.25" customHeight="1" x14ac:dyDescent="0.2">
      <c r="B4" s="88" t="s">
        <v>191</v>
      </c>
      <c r="C4" s="88"/>
      <c r="D4" s="88"/>
      <c r="E4" s="88"/>
      <c r="F4" s="88"/>
      <c r="G4" s="88"/>
      <c r="H4" s="88"/>
      <c r="I4" s="88"/>
    </row>
    <row r="5" spans="1:9" ht="19.5" customHeight="1" x14ac:dyDescent="0.2">
      <c r="I5" s="67"/>
    </row>
    <row r="6" spans="1:9" ht="21" customHeight="1" x14ac:dyDescent="0.2">
      <c r="A6" s="43"/>
      <c r="B6" s="4"/>
      <c r="C6" s="4"/>
      <c r="D6" s="4"/>
      <c r="E6" s="11"/>
      <c r="F6" s="18"/>
      <c r="G6" s="53"/>
      <c r="I6" s="67"/>
    </row>
    <row r="7" spans="1:9" ht="18.75" customHeight="1" x14ac:dyDescent="0.2">
      <c r="A7" s="83" t="s">
        <v>185</v>
      </c>
      <c r="B7" s="83"/>
      <c r="C7" s="83"/>
      <c r="D7" s="83"/>
      <c r="E7" s="83"/>
      <c r="F7" s="83"/>
      <c r="G7" s="83"/>
      <c r="H7" s="83"/>
      <c r="I7" s="83"/>
    </row>
    <row r="8" spans="1:9" ht="23.25" customHeight="1" x14ac:dyDescent="0.2">
      <c r="A8" s="83" t="s">
        <v>186</v>
      </c>
      <c r="B8" s="83"/>
      <c r="C8" s="83"/>
      <c r="D8" s="83"/>
      <c r="E8" s="83"/>
      <c r="F8" s="83"/>
      <c r="G8" s="83"/>
      <c r="H8" s="83"/>
      <c r="I8" s="83"/>
    </row>
    <row r="9" spans="1:9" ht="22.5" customHeight="1" x14ac:dyDescent="0.2">
      <c r="A9" s="83" t="s">
        <v>187</v>
      </c>
      <c r="B9" s="83"/>
      <c r="C9" s="83"/>
      <c r="D9" s="83"/>
      <c r="E9" s="83"/>
      <c r="F9" s="83"/>
      <c r="G9" s="83"/>
      <c r="H9" s="83"/>
      <c r="I9" s="83"/>
    </row>
    <row r="10" spans="1:9" ht="22.5" customHeight="1" x14ac:dyDescent="0.2">
      <c r="A10" s="83" t="s">
        <v>192</v>
      </c>
      <c r="B10" s="83"/>
      <c r="C10" s="83"/>
      <c r="D10" s="83"/>
      <c r="E10" s="83"/>
      <c r="F10" s="83"/>
      <c r="G10" s="83"/>
      <c r="H10" s="83"/>
      <c r="I10" s="83"/>
    </row>
    <row r="11" spans="1:9" ht="22.5" customHeight="1" x14ac:dyDescent="0.2">
      <c r="A11" s="83"/>
      <c r="B11" s="83"/>
      <c r="C11" s="83"/>
      <c r="D11" s="83"/>
      <c r="E11" s="83"/>
      <c r="F11" s="83"/>
      <c r="G11" s="83"/>
      <c r="H11" s="68"/>
      <c r="I11" s="69"/>
    </row>
    <row r="12" spans="1:9" ht="21.75" customHeight="1" x14ac:dyDescent="0.2">
      <c r="A12" s="70"/>
      <c r="B12" s="71"/>
      <c r="C12" s="71"/>
      <c r="D12" s="71"/>
      <c r="E12" s="71"/>
      <c r="F12" s="72"/>
      <c r="G12" s="73"/>
      <c r="I12" s="67"/>
    </row>
    <row r="13" spans="1:9" ht="65.25" customHeight="1" x14ac:dyDescent="0.2">
      <c r="A13" s="74" t="s">
        <v>1</v>
      </c>
      <c r="B13" s="85" t="s">
        <v>2</v>
      </c>
      <c r="C13" s="86"/>
      <c r="D13" s="86"/>
      <c r="E13" s="87"/>
      <c r="F13" s="19" t="s">
        <v>3</v>
      </c>
      <c r="G13" s="75" t="s">
        <v>188</v>
      </c>
      <c r="H13" s="76" t="s">
        <v>189</v>
      </c>
      <c r="I13" s="77" t="s">
        <v>190</v>
      </c>
    </row>
    <row r="14" spans="1:9" ht="16.5" customHeight="1" x14ac:dyDescent="0.2">
      <c r="A14" s="9" t="s">
        <v>0</v>
      </c>
      <c r="B14" s="3"/>
      <c r="C14" s="3"/>
      <c r="D14" s="3"/>
      <c r="E14" s="3"/>
      <c r="F14" s="20"/>
      <c r="G14" s="54">
        <f>G15+G37+G64+G69+G74+G118+G137+G149+G158+G143+G154</f>
        <v>27843389</v>
      </c>
      <c r="H14" s="54">
        <f>H15+H37+H64+H69+H74+H118+H137+H149+H158+H143+H154</f>
        <v>4346294.580000001</v>
      </c>
      <c r="I14" s="78">
        <f>H14/G14*100</f>
        <v>15.609790101341476</v>
      </c>
    </row>
    <row r="15" spans="1:9" s="1" customFormat="1" ht="81" customHeight="1" x14ac:dyDescent="0.2">
      <c r="A15" s="25" t="s">
        <v>174</v>
      </c>
      <c r="B15" s="26" t="s">
        <v>4</v>
      </c>
      <c r="C15" s="26" t="s">
        <v>8</v>
      </c>
      <c r="D15" s="26" t="s">
        <v>26</v>
      </c>
      <c r="E15" s="26" t="s">
        <v>27</v>
      </c>
      <c r="F15" s="27"/>
      <c r="G15" s="54">
        <f>G16+G24+G28+G32</f>
        <v>7916024</v>
      </c>
      <c r="H15" s="54">
        <f>H16+H24+H28+H32</f>
        <v>1332410.6499999999</v>
      </c>
      <c r="I15" s="78">
        <f t="shared" ref="I15:I78" si="0">H15/G15*100</f>
        <v>16.83181670495188</v>
      </c>
    </row>
    <row r="16" spans="1:9" s="1" customFormat="1" ht="36" customHeight="1" x14ac:dyDescent="0.2">
      <c r="A16" s="2" t="s">
        <v>29</v>
      </c>
      <c r="B16" s="3" t="s">
        <v>4</v>
      </c>
      <c r="C16" s="3" t="s">
        <v>9</v>
      </c>
      <c r="D16" s="3" t="s">
        <v>26</v>
      </c>
      <c r="E16" s="3" t="s">
        <v>27</v>
      </c>
      <c r="F16" s="20"/>
      <c r="G16" s="51">
        <f>G17</f>
        <v>6620904</v>
      </c>
      <c r="H16" s="51">
        <f>H17</f>
        <v>1066553.75</v>
      </c>
      <c r="I16" s="79">
        <f t="shared" si="0"/>
        <v>16.108884073836442</v>
      </c>
    </row>
    <row r="17" spans="1:9" ht="62.25" customHeight="1" x14ac:dyDescent="0.2">
      <c r="A17" s="6" t="s">
        <v>127</v>
      </c>
      <c r="B17" s="3" t="s">
        <v>4</v>
      </c>
      <c r="C17" s="3" t="s">
        <v>9</v>
      </c>
      <c r="D17" s="3" t="s">
        <v>4</v>
      </c>
      <c r="E17" s="3" t="s">
        <v>27</v>
      </c>
      <c r="F17" s="20"/>
      <c r="G17" s="55">
        <f>G18</f>
        <v>6620904</v>
      </c>
      <c r="H17" s="55">
        <f>H18</f>
        <v>1066553.75</v>
      </c>
      <c r="I17" s="79">
        <f t="shared" si="0"/>
        <v>16.108884073836442</v>
      </c>
    </row>
    <row r="18" spans="1:9" ht="33.75" customHeight="1" x14ac:dyDescent="0.2">
      <c r="A18" s="2" t="s">
        <v>30</v>
      </c>
      <c r="B18" s="3" t="s">
        <v>4</v>
      </c>
      <c r="C18" s="3" t="s">
        <v>9</v>
      </c>
      <c r="D18" s="3" t="s">
        <v>4</v>
      </c>
      <c r="E18" s="3" t="s">
        <v>28</v>
      </c>
      <c r="F18" s="21"/>
      <c r="G18" s="55">
        <f>G19+G20+G21+G23</f>
        <v>6620904</v>
      </c>
      <c r="H18" s="55">
        <f>H19+H20+H21+H23</f>
        <v>1066553.75</v>
      </c>
      <c r="I18" s="79">
        <f t="shared" si="0"/>
        <v>16.108884073836442</v>
      </c>
    </row>
    <row r="19" spans="1:9" ht="80.25" customHeight="1" x14ac:dyDescent="0.2">
      <c r="A19" s="2" t="s">
        <v>31</v>
      </c>
      <c r="B19" s="3" t="s">
        <v>4</v>
      </c>
      <c r="C19" s="3" t="s">
        <v>9</v>
      </c>
      <c r="D19" s="3" t="s">
        <v>4</v>
      </c>
      <c r="E19" s="3" t="s">
        <v>28</v>
      </c>
      <c r="F19" s="21" t="s">
        <v>35</v>
      </c>
      <c r="G19" s="51">
        <v>5800384</v>
      </c>
      <c r="H19" s="64">
        <v>798808.5</v>
      </c>
      <c r="I19" s="79">
        <f t="shared" si="0"/>
        <v>13.771648566715584</v>
      </c>
    </row>
    <row r="20" spans="1:9" ht="35.25" customHeight="1" x14ac:dyDescent="0.2">
      <c r="A20" s="2" t="s">
        <v>140</v>
      </c>
      <c r="B20" s="3" t="s">
        <v>4</v>
      </c>
      <c r="C20" s="3" t="s">
        <v>9</v>
      </c>
      <c r="D20" s="3" t="s">
        <v>4</v>
      </c>
      <c r="E20" s="3" t="s">
        <v>28</v>
      </c>
      <c r="F20" s="21" t="s">
        <v>36</v>
      </c>
      <c r="G20" s="51">
        <v>753491</v>
      </c>
      <c r="H20" s="64">
        <v>249076.28</v>
      </c>
      <c r="I20" s="79">
        <f t="shared" si="0"/>
        <v>33.056304587579675</v>
      </c>
    </row>
    <row r="21" spans="1:9" ht="18" customHeight="1" x14ac:dyDescent="0.2">
      <c r="A21" s="2" t="s">
        <v>33</v>
      </c>
      <c r="B21" s="3" t="s">
        <v>4</v>
      </c>
      <c r="C21" s="3" t="s">
        <v>9</v>
      </c>
      <c r="D21" s="3" t="s">
        <v>4</v>
      </c>
      <c r="E21" s="3" t="s">
        <v>28</v>
      </c>
      <c r="F21" s="21" t="s">
        <v>37</v>
      </c>
      <c r="G21" s="51">
        <v>50029</v>
      </c>
      <c r="H21" s="64">
        <v>10168.969999999999</v>
      </c>
      <c r="I21" s="79">
        <f t="shared" si="0"/>
        <v>20.32615083251714</v>
      </c>
    </row>
    <row r="22" spans="1:9" ht="97.5" customHeight="1" x14ac:dyDescent="0.2">
      <c r="A22" s="2" t="s">
        <v>165</v>
      </c>
      <c r="B22" s="3" t="s">
        <v>4</v>
      </c>
      <c r="C22" s="3" t="s">
        <v>9</v>
      </c>
      <c r="D22" s="3" t="s">
        <v>4</v>
      </c>
      <c r="E22" s="3" t="s">
        <v>169</v>
      </c>
      <c r="F22" s="21"/>
      <c r="G22" s="51">
        <f>G23</f>
        <v>17000</v>
      </c>
      <c r="H22" s="51">
        <f>H23</f>
        <v>8500</v>
      </c>
      <c r="I22" s="79">
        <f t="shared" si="0"/>
        <v>50</v>
      </c>
    </row>
    <row r="23" spans="1:9" ht="18" customHeight="1" x14ac:dyDescent="0.2">
      <c r="A23" s="9" t="s">
        <v>81</v>
      </c>
      <c r="B23" s="3" t="s">
        <v>4</v>
      </c>
      <c r="C23" s="3" t="s">
        <v>9</v>
      </c>
      <c r="D23" s="3" t="s">
        <v>4</v>
      </c>
      <c r="E23" s="3" t="s">
        <v>169</v>
      </c>
      <c r="F23" s="21" t="s">
        <v>82</v>
      </c>
      <c r="G23" s="51">
        <v>17000</v>
      </c>
      <c r="H23" s="66">
        <v>8500</v>
      </c>
      <c r="I23" s="79">
        <f t="shared" si="0"/>
        <v>50</v>
      </c>
    </row>
    <row r="24" spans="1:9" ht="35.25" customHeight="1" x14ac:dyDescent="0.2">
      <c r="A24" s="2" t="s">
        <v>25</v>
      </c>
      <c r="B24" s="3" t="s">
        <v>4</v>
      </c>
      <c r="C24" s="3" t="s">
        <v>12</v>
      </c>
      <c r="D24" s="3" t="s">
        <v>26</v>
      </c>
      <c r="E24" s="3" t="s">
        <v>27</v>
      </c>
      <c r="F24" s="21"/>
      <c r="G24" s="51">
        <f t="shared" ref="G24:H26" si="1">G25</f>
        <v>3800</v>
      </c>
      <c r="H24" s="51">
        <f t="shared" si="1"/>
        <v>0</v>
      </c>
      <c r="I24" s="79">
        <f t="shared" si="0"/>
        <v>0</v>
      </c>
    </row>
    <row r="25" spans="1:9" ht="31.5" customHeight="1" x14ac:dyDescent="0.2">
      <c r="A25" s="2" t="s">
        <v>86</v>
      </c>
      <c r="B25" s="3" t="s">
        <v>4</v>
      </c>
      <c r="C25" s="3" t="s">
        <v>12</v>
      </c>
      <c r="D25" s="3" t="s">
        <v>4</v>
      </c>
      <c r="E25" s="3" t="s">
        <v>27</v>
      </c>
      <c r="F25" s="21"/>
      <c r="G25" s="51">
        <f t="shared" si="1"/>
        <v>3800</v>
      </c>
      <c r="H25" s="51">
        <f t="shared" si="1"/>
        <v>0</v>
      </c>
      <c r="I25" s="79">
        <f t="shared" si="0"/>
        <v>0</v>
      </c>
    </row>
    <row r="26" spans="1:9" ht="47.25" customHeight="1" x14ac:dyDescent="0.2">
      <c r="A26" s="2" t="s">
        <v>34</v>
      </c>
      <c r="B26" s="3" t="s">
        <v>4</v>
      </c>
      <c r="C26" s="3" t="s">
        <v>12</v>
      </c>
      <c r="D26" s="3" t="s">
        <v>4</v>
      </c>
      <c r="E26" s="3" t="s">
        <v>38</v>
      </c>
      <c r="F26" s="21"/>
      <c r="G26" s="51">
        <f t="shared" si="1"/>
        <v>3800</v>
      </c>
      <c r="H26" s="51">
        <f t="shared" si="1"/>
        <v>0</v>
      </c>
      <c r="I26" s="79">
        <f t="shared" si="0"/>
        <v>0</v>
      </c>
    </row>
    <row r="27" spans="1:9" ht="31.5" customHeight="1" x14ac:dyDescent="0.2">
      <c r="A27" s="2" t="s">
        <v>140</v>
      </c>
      <c r="B27" s="3" t="s">
        <v>4</v>
      </c>
      <c r="C27" s="3" t="s">
        <v>12</v>
      </c>
      <c r="D27" s="3" t="s">
        <v>4</v>
      </c>
      <c r="E27" s="3" t="s">
        <v>38</v>
      </c>
      <c r="F27" s="21" t="s">
        <v>36</v>
      </c>
      <c r="G27" s="51">
        <v>3800</v>
      </c>
      <c r="H27" s="66">
        <v>0</v>
      </c>
      <c r="I27" s="79">
        <f t="shared" si="0"/>
        <v>0</v>
      </c>
    </row>
    <row r="28" spans="1:9" ht="63.75" customHeight="1" x14ac:dyDescent="0.2">
      <c r="A28" s="12" t="s">
        <v>141</v>
      </c>
      <c r="B28" s="3" t="s">
        <v>4</v>
      </c>
      <c r="C28" s="3" t="s">
        <v>13</v>
      </c>
      <c r="D28" s="3" t="s">
        <v>26</v>
      </c>
      <c r="E28" s="3" t="s">
        <v>27</v>
      </c>
      <c r="F28" s="21"/>
      <c r="G28" s="51">
        <f t="shared" ref="G28:H30" si="2">G29</f>
        <v>91320</v>
      </c>
      <c r="H28" s="51">
        <f t="shared" si="2"/>
        <v>22830</v>
      </c>
      <c r="I28" s="79">
        <f t="shared" si="0"/>
        <v>25</v>
      </c>
    </row>
    <row r="29" spans="1:9" ht="96" customHeight="1" x14ac:dyDescent="0.2">
      <c r="A29" s="12" t="s">
        <v>142</v>
      </c>
      <c r="B29" s="3" t="s">
        <v>4</v>
      </c>
      <c r="C29" s="3" t="s">
        <v>13</v>
      </c>
      <c r="D29" s="3" t="s">
        <v>4</v>
      </c>
      <c r="E29" s="3" t="s">
        <v>27</v>
      </c>
      <c r="F29" s="21"/>
      <c r="G29" s="51">
        <f t="shared" si="2"/>
        <v>91320</v>
      </c>
      <c r="H29" s="51">
        <f t="shared" si="2"/>
        <v>22830</v>
      </c>
      <c r="I29" s="79">
        <f t="shared" si="0"/>
        <v>25</v>
      </c>
    </row>
    <row r="30" spans="1:9" ht="48" customHeight="1" x14ac:dyDescent="0.2">
      <c r="A30" s="12" t="s">
        <v>39</v>
      </c>
      <c r="B30" s="3" t="s">
        <v>4</v>
      </c>
      <c r="C30" s="3" t="s">
        <v>13</v>
      </c>
      <c r="D30" s="3" t="s">
        <v>4</v>
      </c>
      <c r="E30" s="3" t="s">
        <v>42</v>
      </c>
      <c r="F30" s="21"/>
      <c r="G30" s="51">
        <f t="shared" si="2"/>
        <v>91320</v>
      </c>
      <c r="H30" s="51">
        <f t="shared" si="2"/>
        <v>22830</v>
      </c>
      <c r="I30" s="79">
        <f t="shared" si="0"/>
        <v>25</v>
      </c>
    </row>
    <row r="31" spans="1:9" ht="34.5" customHeight="1" x14ac:dyDescent="0.2">
      <c r="A31" s="12" t="s">
        <v>40</v>
      </c>
      <c r="B31" s="3" t="s">
        <v>4</v>
      </c>
      <c r="C31" s="3" t="s">
        <v>13</v>
      </c>
      <c r="D31" s="3" t="s">
        <v>4</v>
      </c>
      <c r="E31" s="3" t="s">
        <v>42</v>
      </c>
      <c r="F31" s="21" t="s">
        <v>43</v>
      </c>
      <c r="G31" s="51">
        <v>91320</v>
      </c>
      <c r="H31" s="65">
        <v>22830</v>
      </c>
      <c r="I31" s="79">
        <f t="shared" si="0"/>
        <v>25</v>
      </c>
    </row>
    <row r="32" spans="1:9" ht="65.25" customHeight="1" x14ac:dyDescent="0.2">
      <c r="A32" s="2" t="s">
        <v>143</v>
      </c>
      <c r="B32" s="3" t="s">
        <v>4</v>
      </c>
      <c r="C32" s="3" t="s">
        <v>15</v>
      </c>
      <c r="D32" s="3" t="s">
        <v>26</v>
      </c>
      <c r="E32" s="3" t="s">
        <v>27</v>
      </c>
      <c r="F32" s="21"/>
      <c r="G32" s="51">
        <f>G33</f>
        <v>1200000</v>
      </c>
      <c r="H32" s="51">
        <f>H33</f>
        <v>243026.9</v>
      </c>
      <c r="I32" s="79">
        <f t="shared" si="0"/>
        <v>20.252241666666666</v>
      </c>
    </row>
    <row r="33" spans="1:9" ht="68.25" customHeight="1" x14ac:dyDescent="0.2">
      <c r="A33" s="2" t="s">
        <v>143</v>
      </c>
      <c r="B33" s="3" t="s">
        <v>4</v>
      </c>
      <c r="C33" s="3" t="s">
        <v>15</v>
      </c>
      <c r="D33" s="3" t="s">
        <v>4</v>
      </c>
      <c r="E33" s="3" t="s">
        <v>27</v>
      </c>
      <c r="F33" s="20"/>
      <c r="G33" s="51">
        <f>G34</f>
        <v>1200000</v>
      </c>
      <c r="H33" s="51">
        <f>H34</f>
        <v>243026.9</v>
      </c>
      <c r="I33" s="79">
        <f t="shared" si="0"/>
        <v>20.252241666666666</v>
      </c>
    </row>
    <row r="34" spans="1:9" ht="32.25" customHeight="1" x14ac:dyDescent="0.2">
      <c r="A34" s="2" t="s">
        <v>41</v>
      </c>
      <c r="B34" s="3" t="s">
        <v>4</v>
      </c>
      <c r="C34" s="3" t="s">
        <v>15</v>
      </c>
      <c r="D34" s="3" t="s">
        <v>4</v>
      </c>
      <c r="E34" s="3" t="s">
        <v>44</v>
      </c>
      <c r="F34" s="20"/>
      <c r="G34" s="51">
        <f>G35+G36</f>
        <v>1200000</v>
      </c>
      <c r="H34" s="51">
        <f>H35+H36</f>
        <v>243026.9</v>
      </c>
      <c r="I34" s="79">
        <f t="shared" si="0"/>
        <v>20.252241666666666</v>
      </c>
    </row>
    <row r="35" spans="1:9" ht="33" customHeight="1" x14ac:dyDescent="0.2">
      <c r="A35" s="2" t="s">
        <v>140</v>
      </c>
      <c r="B35" s="3" t="s">
        <v>4</v>
      </c>
      <c r="C35" s="3" t="s">
        <v>15</v>
      </c>
      <c r="D35" s="3" t="s">
        <v>4</v>
      </c>
      <c r="E35" s="3" t="s">
        <v>44</v>
      </c>
      <c r="F35" s="20">
        <v>200</v>
      </c>
      <c r="G35" s="51">
        <v>1165000</v>
      </c>
      <c r="H35" s="65">
        <v>243026.9</v>
      </c>
      <c r="I35" s="79">
        <f t="shared" si="0"/>
        <v>20.860678111587983</v>
      </c>
    </row>
    <row r="36" spans="1:9" ht="21" customHeight="1" x14ac:dyDescent="0.2">
      <c r="A36" s="2" t="s">
        <v>33</v>
      </c>
      <c r="B36" s="3" t="s">
        <v>4</v>
      </c>
      <c r="C36" s="3" t="s">
        <v>15</v>
      </c>
      <c r="D36" s="3" t="s">
        <v>4</v>
      </c>
      <c r="E36" s="3" t="s">
        <v>44</v>
      </c>
      <c r="F36" s="20">
        <v>800</v>
      </c>
      <c r="G36" s="51">
        <v>35000</v>
      </c>
      <c r="H36" s="66">
        <v>0</v>
      </c>
      <c r="I36" s="79">
        <f t="shared" si="0"/>
        <v>0</v>
      </c>
    </row>
    <row r="37" spans="1:9" s="1" customFormat="1" ht="54" customHeight="1" x14ac:dyDescent="0.2">
      <c r="A37" s="28" t="s">
        <v>91</v>
      </c>
      <c r="B37" s="26" t="s">
        <v>7</v>
      </c>
      <c r="C37" s="26" t="s">
        <v>8</v>
      </c>
      <c r="D37" s="26" t="s">
        <v>26</v>
      </c>
      <c r="E37" s="26" t="s">
        <v>27</v>
      </c>
      <c r="F37" s="29"/>
      <c r="G37" s="54">
        <f>G38+G52+G56+G60</f>
        <v>97500</v>
      </c>
      <c r="H37" s="54">
        <f>H38+H52+H56+H60</f>
        <v>0</v>
      </c>
      <c r="I37" s="78">
        <f t="shared" si="0"/>
        <v>0</v>
      </c>
    </row>
    <row r="38" spans="1:9" ht="66.75" customHeight="1" x14ac:dyDescent="0.2">
      <c r="A38" s="2" t="s">
        <v>144</v>
      </c>
      <c r="B38" s="3" t="s">
        <v>7</v>
      </c>
      <c r="C38" s="3" t="s">
        <v>9</v>
      </c>
      <c r="D38" s="3" t="s">
        <v>26</v>
      </c>
      <c r="E38" s="3" t="s">
        <v>27</v>
      </c>
      <c r="F38" s="21"/>
      <c r="G38" s="51">
        <f>G39</f>
        <v>91500</v>
      </c>
      <c r="H38" s="51">
        <f>H39</f>
        <v>0</v>
      </c>
      <c r="I38" s="79">
        <f t="shared" si="0"/>
        <v>0</v>
      </c>
    </row>
    <row r="39" spans="1:9" ht="98.25" customHeight="1" x14ac:dyDescent="0.2">
      <c r="A39" s="2" t="s">
        <v>145</v>
      </c>
      <c r="B39" s="3" t="s">
        <v>7</v>
      </c>
      <c r="C39" s="3" t="s">
        <v>9</v>
      </c>
      <c r="D39" s="3" t="s">
        <v>4</v>
      </c>
      <c r="E39" s="3" t="s">
        <v>27</v>
      </c>
      <c r="F39" s="21"/>
      <c r="G39" s="51">
        <f>G41+G43+G45+G46+G48+G50+G51</f>
        <v>91500</v>
      </c>
      <c r="H39" s="51">
        <f>H41+H43+H45+H46+H48+H50+H51</f>
        <v>0</v>
      </c>
      <c r="I39" s="79">
        <f t="shared" si="0"/>
        <v>0</v>
      </c>
    </row>
    <row r="40" spans="1:9" ht="48.75" customHeight="1" x14ac:dyDescent="0.2">
      <c r="A40" s="31" t="s">
        <v>54</v>
      </c>
      <c r="B40" s="32" t="s">
        <v>7</v>
      </c>
      <c r="C40" s="32" t="s">
        <v>9</v>
      </c>
      <c r="D40" s="32" t="s">
        <v>4</v>
      </c>
      <c r="E40" s="32" t="s">
        <v>55</v>
      </c>
      <c r="F40" s="41"/>
      <c r="G40" s="55">
        <f>G41</f>
        <v>1000</v>
      </c>
      <c r="H40" s="55">
        <f>H41</f>
        <v>0</v>
      </c>
      <c r="I40" s="79">
        <f t="shared" si="0"/>
        <v>0</v>
      </c>
    </row>
    <row r="41" spans="1:9" ht="32.25" customHeight="1" x14ac:dyDescent="0.2">
      <c r="A41" s="2" t="s">
        <v>140</v>
      </c>
      <c r="B41" s="32" t="s">
        <v>7</v>
      </c>
      <c r="C41" s="32" t="s">
        <v>9</v>
      </c>
      <c r="D41" s="32" t="s">
        <v>4</v>
      </c>
      <c r="E41" s="32" t="s">
        <v>55</v>
      </c>
      <c r="F41" s="33" t="s">
        <v>36</v>
      </c>
      <c r="G41" s="55">
        <v>1000</v>
      </c>
      <c r="H41" s="66">
        <v>0</v>
      </c>
      <c r="I41" s="79">
        <f t="shared" si="0"/>
        <v>0</v>
      </c>
    </row>
    <row r="42" spans="1:9" ht="34.5" hidden="1" customHeight="1" x14ac:dyDescent="0.2">
      <c r="A42" s="31" t="s">
        <v>56</v>
      </c>
      <c r="B42" s="32" t="s">
        <v>7</v>
      </c>
      <c r="C42" s="32" t="s">
        <v>9</v>
      </c>
      <c r="D42" s="32" t="s">
        <v>4</v>
      </c>
      <c r="E42" s="32" t="s">
        <v>57</v>
      </c>
      <c r="F42" s="33"/>
      <c r="G42" s="55">
        <f>G43</f>
        <v>0</v>
      </c>
      <c r="H42" s="66"/>
      <c r="I42" s="79" t="e">
        <f t="shared" si="0"/>
        <v>#DIV/0!</v>
      </c>
    </row>
    <row r="43" spans="1:9" ht="33.75" hidden="1" customHeight="1" x14ac:dyDescent="0.2">
      <c r="A43" s="2" t="s">
        <v>140</v>
      </c>
      <c r="B43" s="32" t="s">
        <v>7</v>
      </c>
      <c r="C43" s="32" t="s">
        <v>9</v>
      </c>
      <c r="D43" s="32" t="s">
        <v>4</v>
      </c>
      <c r="E43" s="32" t="s">
        <v>57</v>
      </c>
      <c r="F43" s="33" t="s">
        <v>36</v>
      </c>
      <c r="G43" s="55">
        <v>0</v>
      </c>
      <c r="H43" s="66"/>
      <c r="I43" s="79" t="e">
        <f t="shared" si="0"/>
        <v>#DIV/0!</v>
      </c>
    </row>
    <row r="44" spans="1:9" ht="51.75" customHeight="1" x14ac:dyDescent="0.2">
      <c r="A44" s="12" t="s">
        <v>45</v>
      </c>
      <c r="B44" s="3" t="s">
        <v>7</v>
      </c>
      <c r="C44" s="3" t="s">
        <v>9</v>
      </c>
      <c r="D44" s="3" t="s">
        <v>4</v>
      </c>
      <c r="E44" s="3" t="s">
        <v>46</v>
      </c>
      <c r="F44" s="21"/>
      <c r="G44" s="51">
        <f>SUM(G45:G46)</f>
        <v>20500</v>
      </c>
      <c r="H44" s="51">
        <f>SUM(H45:H46)</f>
        <v>0</v>
      </c>
      <c r="I44" s="79">
        <f t="shared" si="0"/>
        <v>0</v>
      </c>
    </row>
    <row r="45" spans="1:9" ht="36" customHeight="1" x14ac:dyDescent="0.2">
      <c r="A45" s="2" t="s">
        <v>140</v>
      </c>
      <c r="B45" s="3" t="s">
        <v>7</v>
      </c>
      <c r="C45" s="3" t="s">
        <v>9</v>
      </c>
      <c r="D45" s="3" t="s">
        <v>4</v>
      </c>
      <c r="E45" s="3" t="s">
        <v>46</v>
      </c>
      <c r="F45" s="21" t="s">
        <v>36</v>
      </c>
      <c r="G45" s="51">
        <v>20500</v>
      </c>
      <c r="H45" s="66">
        <v>0</v>
      </c>
      <c r="I45" s="79">
        <f t="shared" si="0"/>
        <v>0</v>
      </c>
    </row>
    <row r="46" spans="1:9" ht="36" hidden="1" customHeight="1" x14ac:dyDescent="0.2">
      <c r="A46" s="2" t="s">
        <v>40</v>
      </c>
      <c r="B46" s="3" t="s">
        <v>7</v>
      </c>
      <c r="C46" s="3" t="s">
        <v>9</v>
      </c>
      <c r="D46" s="3" t="s">
        <v>4</v>
      </c>
      <c r="E46" s="3" t="s">
        <v>46</v>
      </c>
      <c r="F46" s="21" t="s">
        <v>43</v>
      </c>
      <c r="G46" s="51">
        <v>0</v>
      </c>
      <c r="H46" s="66"/>
      <c r="I46" s="79" t="e">
        <f t="shared" si="0"/>
        <v>#DIV/0!</v>
      </c>
    </row>
    <row r="47" spans="1:9" ht="48.75" customHeight="1" x14ac:dyDescent="0.2">
      <c r="A47" s="2" t="s">
        <v>93</v>
      </c>
      <c r="B47" s="3" t="s">
        <v>7</v>
      </c>
      <c r="C47" s="3" t="s">
        <v>9</v>
      </c>
      <c r="D47" s="3" t="s">
        <v>4</v>
      </c>
      <c r="E47" s="3" t="s">
        <v>92</v>
      </c>
      <c r="F47" s="21"/>
      <c r="G47" s="51">
        <f>G48</f>
        <v>20000</v>
      </c>
      <c r="H47" s="51">
        <f>H48</f>
        <v>0</v>
      </c>
      <c r="I47" s="79">
        <f t="shared" si="0"/>
        <v>0</v>
      </c>
    </row>
    <row r="48" spans="1:9" ht="32.25" customHeight="1" x14ac:dyDescent="0.2">
      <c r="A48" s="2" t="s">
        <v>140</v>
      </c>
      <c r="B48" s="3" t="s">
        <v>7</v>
      </c>
      <c r="C48" s="3" t="s">
        <v>9</v>
      </c>
      <c r="D48" s="3" t="s">
        <v>4</v>
      </c>
      <c r="E48" s="3" t="s">
        <v>92</v>
      </c>
      <c r="F48" s="21" t="s">
        <v>36</v>
      </c>
      <c r="G48" s="51">
        <v>20000</v>
      </c>
      <c r="H48" s="66">
        <v>0</v>
      </c>
      <c r="I48" s="79">
        <f t="shared" si="0"/>
        <v>0</v>
      </c>
    </row>
    <row r="49" spans="1:9" ht="34.5" customHeight="1" x14ac:dyDescent="0.2">
      <c r="A49" s="42" t="s">
        <v>146</v>
      </c>
      <c r="B49" s="3" t="s">
        <v>7</v>
      </c>
      <c r="C49" s="3" t="s">
        <v>9</v>
      </c>
      <c r="D49" s="3" t="s">
        <v>4</v>
      </c>
      <c r="E49" s="3" t="s">
        <v>47</v>
      </c>
      <c r="F49" s="20"/>
      <c r="G49" s="51">
        <f>SUM(G50:G51)</f>
        <v>50000</v>
      </c>
      <c r="H49" s="51">
        <f>SUM(H50:H51)</f>
        <v>0</v>
      </c>
      <c r="I49" s="79">
        <f t="shared" si="0"/>
        <v>0</v>
      </c>
    </row>
    <row r="50" spans="1:9" ht="34.5" hidden="1" customHeight="1" x14ac:dyDescent="0.2">
      <c r="A50" s="42" t="s">
        <v>40</v>
      </c>
      <c r="B50" s="3" t="s">
        <v>7</v>
      </c>
      <c r="C50" s="3" t="s">
        <v>9</v>
      </c>
      <c r="D50" s="3" t="s">
        <v>4</v>
      </c>
      <c r="E50" s="3" t="s">
        <v>47</v>
      </c>
      <c r="F50" s="20">
        <v>300</v>
      </c>
      <c r="G50" s="51">
        <v>0</v>
      </c>
      <c r="H50" s="66"/>
      <c r="I50" s="79" t="e">
        <f t="shared" si="0"/>
        <v>#DIV/0!</v>
      </c>
    </row>
    <row r="51" spans="1:9" ht="18.75" customHeight="1" x14ac:dyDescent="0.2">
      <c r="A51" s="42" t="s">
        <v>33</v>
      </c>
      <c r="B51" s="3" t="s">
        <v>7</v>
      </c>
      <c r="C51" s="3" t="s">
        <v>9</v>
      </c>
      <c r="D51" s="3" t="s">
        <v>4</v>
      </c>
      <c r="E51" s="3" t="s">
        <v>47</v>
      </c>
      <c r="F51" s="20">
        <v>800</v>
      </c>
      <c r="G51" s="51">
        <v>50000</v>
      </c>
      <c r="H51" s="66">
        <v>0</v>
      </c>
      <c r="I51" s="79">
        <f t="shared" si="0"/>
        <v>0</v>
      </c>
    </row>
    <row r="52" spans="1:9" ht="83.25" customHeight="1" x14ac:dyDescent="0.2">
      <c r="A52" s="2" t="s">
        <v>147</v>
      </c>
      <c r="B52" s="3" t="s">
        <v>7</v>
      </c>
      <c r="C52" s="3" t="s">
        <v>10</v>
      </c>
      <c r="D52" s="3" t="s">
        <v>26</v>
      </c>
      <c r="E52" s="3" t="s">
        <v>27</v>
      </c>
      <c r="F52" s="20"/>
      <c r="G52" s="55">
        <f>G55</f>
        <v>500</v>
      </c>
      <c r="H52" s="55">
        <f>H55</f>
        <v>0</v>
      </c>
      <c r="I52" s="79">
        <f t="shared" si="0"/>
        <v>0</v>
      </c>
    </row>
    <row r="53" spans="1:9" s="5" customFormat="1" ht="62.25" customHeight="1" x14ac:dyDescent="0.2">
      <c r="A53" s="2" t="s">
        <v>48</v>
      </c>
      <c r="B53" s="3" t="s">
        <v>7</v>
      </c>
      <c r="C53" s="3" t="s">
        <v>10</v>
      </c>
      <c r="D53" s="3" t="s">
        <v>4</v>
      </c>
      <c r="E53" s="3" t="s">
        <v>27</v>
      </c>
      <c r="F53" s="20"/>
      <c r="G53" s="55">
        <f>G54</f>
        <v>500</v>
      </c>
      <c r="H53" s="55">
        <f>H54</f>
        <v>0</v>
      </c>
      <c r="I53" s="79">
        <f t="shared" si="0"/>
        <v>0</v>
      </c>
    </row>
    <row r="54" spans="1:9" s="5" customFormat="1" ht="51" customHeight="1" x14ac:dyDescent="0.2">
      <c r="A54" s="2" t="s">
        <v>23</v>
      </c>
      <c r="B54" s="3" t="s">
        <v>7</v>
      </c>
      <c r="C54" s="3" t="s">
        <v>10</v>
      </c>
      <c r="D54" s="3" t="s">
        <v>4</v>
      </c>
      <c r="E54" s="3" t="s">
        <v>50</v>
      </c>
      <c r="F54" s="20"/>
      <c r="G54" s="55">
        <f>G55</f>
        <v>500</v>
      </c>
      <c r="H54" s="55">
        <f>H55</f>
        <v>0</v>
      </c>
      <c r="I54" s="79">
        <f t="shared" si="0"/>
        <v>0</v>
      </c>
    </row>
    <row r="55" spans="1:9" ht="33.75" customHeight="1" x14ac:dyDescent="0.2">
      <c r="A55" s="2" t="s">
        <v>140</v>
      </c>
      <c r="B55" s="3" t="s">
        <v>7</v>
      </c>
      <c r="C55" s="3" t="s">
        <v>10</v>
      </c>
      <c r="D55" s="3" t="s">
        <v>4</v>
      </c>
      <c r="E55" s="3" t="s">
        <v>50</v>
      </c>
      <c r="F55" s="21" t="s">
        <v>36</v>
      </c>
      <c r="G55" s="55">
        <v>500</v>
      </c>
      <c r="H55" s="55">
        <v>0</v>
      </c>
      <c r="I55" s="79">
        <f t="shared" si="0"/>
        <v>0</v>
      </c>
    </row>
    <row r="56" spans="1:9" ht="32.25" customHeight="1" x14ac:dyDescent="0.2">
      <c r="A56" s="42" t="s">
        <v>49</v>
      </c>
      <c r="B56" s="3" t="s">
        <v>7</v>
      </c>
      <c r="C56" s="3" t="s">
        <v>11</v>
      </c>
      <c r="D56" s="3" t="s">
        <v>26</v>
      </c>
      <c r="E56" s="3" t="s">
        <v>27</v>
      </c>
      <c r="F56" s="20"/>
      <c r="G56" s="51">
        <f t="shared" ref="G56:H58" si="3">G57</f>
        <v>2500</v>
      </c>
      <c r="H56" s="51">
        <f t="shared" si="3"/>
        <v>0</v>
      </c>
      <c r="I56" s="79">
        <f t="shared" si="0"/>
        <v>0</v>
      </c>
    </row>
    <row r="57" spans="1:9" ht="96.75" customHeight="1" x14ac:dyDescent="0.2">
      <c r="A57" s="2" t="s">
        <v>126</v>
      </c>
      <c r="B57" s="3" t="s">
        <v>7</v>
      </c>
      <c r="C57" s="3" t="s">
        <v>11</v>
      </c>
      <c r="D57" s="3" t="s">
        <v>4</v>
      </c>
      <c r="E57" s="3" t="s">
        <v>27</v>
      </c>
      <c r="F57" s="20"/>
      <c r="G57" s="51">
        <f t="shared" si="3"/>
        <v>2500</v>
      </c>
      <c r="H57" s="51">
        <f t="shared" si="3"/>
        <v>0</v>
      </c>
      <c r="I57" s="79">
        <f t="shared" si="0"/>
        <v>0</v>
      </c>
    </row>
    <row r="58" spans="1:9" ht="35.25" customHeight="1" x14ac:dyDescent="0.2">
      <c r="A58" s="2" t="s">
        <v>21</v>
      </c>
      <c r="B58" s="3" t="s">
        <v>7</v>
      </c>
      <c r="C58" s="3" t="s">
        <v>11</v>
      </c>
      <c r="D58" s="3" t="s">
        <v>4</v>
      </c>
      <c r="E58" s="3" t="s">
        <v>51</v>
      </c>
      <c r="F58" s="20"/>
      <c r="G58" s="51">
        <f t="shared" si="3"/>
        <v>2500</v>
      </c>
      <c r="H58" s="51">
        <f t="shared" si="3"/>
        <v>0</v>
      </c>
      <c r="I58" s="79">
        <f t="shared" si="0"/>
        <v>0</v>
      </c>
    </row>
    <row r="59" spans="1:9" ht="33.75" customHeight="1" x14ac:dyDescent="0.2">
      <c r="A59" s="2" t="s">
        <v>140</v>
      </c>
      <c r="B59" s="3" t="s">
        <v>7</v>
      </c>
      <c r="C59" s="3" t="s">
        <v>11</v>
      </c>
      <c r="D59" s="3" t="s">
        <v>4</v>
      </c>
      <c r="E59" s="3" t="s">
        <v>51</v>
      </c>
      <c r="F59" s="20">
        <v>200</v>
      </c>
      <c r="G59" s="55">
        <v>2500</v>
      </c>
      <c r="H59" s="55">
        <v>0</v>
      </c>
      <c r="I59" s="79">
        <f t="shared" si="0"/>
        <v>0</v>
      </c>
    </row>
    <row r="60" spans="1:9" ht="51" customHeight="1" x14ac:dyDescent="0.2">
      <c r="A60" s="2" t="s">
        <v>14</v>
      </c>
      <c r="B60" s="3" t="s">
        <v>7</v>
      </c>
      <c r="C60" s="3" t="s">
        <v>13</v>
      </c>
      <c r="D60" s="3" t="s">
        <v>26</v>
      </c>
      <c r="E60" s="3" t="s">
        <v>27</v>
      </c>
      <c r="F60" s="21"/>
      <c r="G60" s="55">
        <f t="shared" ref="G60:H62" si="4">G61</f>
        <v>3000</v>
      </c>
      <c r="H60" s="55">
        <f t="shared" si="4"/>
        <v>0</v>
      </c>
      <c r="I60" s="79">
        <f t="shared" si="0"/>
        <v>0</v>
      </c>
    </row>
    <row r="61" spans="1:9" ht="33" customHeight="1" x14ac:dyDescent="0.2">
      <c r="A61" s="2" t="s">
        <v>52</v>
      </c>
      <c r="B61" s="3" t="s">
        <v>7</v>
      </c>
      <c r="C61" s="3" t="s">
        <v>13</v>
      </c>
      <c r="D61" s="3" t="s">
        <v>4</v>
      </c>
      <c r="E61" s="3" t="s">
        <v>27</v>
      </c>
      <c r="F61" s="20"/>
      <c r="G61" s="51">
        <f t="shared" si="4"/>
        <v>3000</v>
      </c>
      <c r="H61" s="51">
        <f t="shared" si="4"/>
        <v>0</v>
      </c>
      <c r="I61" s="79">
        <f t="shared" si="0"/>
        <v>0</v>
      </c>
    </row>
    <row r="62" spans="1:9" ht="18.75" customHeight="1" x14ac:dyDescent="0.2">
      <c r="A62" s="2" t="s">
        <v>24</v>
      </c>
      <c r="B62" s="3" t="s">
        <v>7</v>
      </c>
      <c r="C62" s="3" t="s">
        <v>13</v>
      </c>
      <c r="D62" s="3" t="s">
        <v>4</v>
      </c>
      <c r="E62" s="3" t="s">
        <v>53</v>
      </c>
      <c r="F62" s="20"/>
      <c r="G62" s="55">
        <f t="shared" si="4"/>
        <v>3000</v>
      </c>
      <c r="H62" s="55">
        <f t="shared" si="4"/>
        <v>0</v>
      </c>
      <c r="I62" s="79">
        <f t="shared" si="0"/>
        <v>0</v>
      </c>
    </row>
    <row r="63" spans="1:9" ht="33" customHeight="1" x14ac:dyDescent="0.2">
      <c r="A63" s="2" t="s">
        <v>140</v>
      </c>
      <c r="B63" s="3" t="s">
        <v>7</v>
      </c>
      <c r="C63" s="3" t="s">
        <v>13</v>
      </c>
      <c r="D63" s="3" t="s">
        <v>4</v>
      </c>
      <c r="E63" s="3" t="s">
        <v>53</v>
      </c>
      <c r="F63" s="21" t="s">
        <v>36</v>
      </c>
      <c r="G63" s="55">
        <v>3000</v>
      </c>
      <c r="H63" s="55">
        <v>0</v>
      </c>
      <c r="I63" s="79">
        <f t="shared" si="0"/>
        <v>0</v>
      </c>
    </row>
    <row r="64" spans="1:9" ht="83.25" customHeight="1" x14ac:dyDescent="0.2">
      <c r="A64" s="28" t="s">
        <v>94</v>
      </c>
      <c r="B64" s="26" t="s">
        <v>5</v>
      </c>
      <c r="C64" s="26" t="s">
        <v>8</v>
      </c>
      <c r="D64" s="26" t="s">
        <v>26</v>
      </c>
      <c r="E64" s="26" t="s">
        <v>27</v>
      </c>
      <c r="F64" s="29"/>
      <c r="G64" s="56">
        <f t="shared" ref="G64:H67" si="5">G65</f>
        <v>500</v>
      </c>
      <c r="H64" s="56">
        <f t="shared" si="5"/>
        <v>0</v>
      </c>
      <c r="I64" s="78">
        <f t="shared" si="0"/>
        <v>0</v>
      </c>
    </row>
    <row r="65" spans="1:9" ht="112.5" customHeight="1" x14ac:dyDescent="0.2">
      <c r="A65" s="2" t="s">
        <v>95</v>
      </c>
      <c r="B65" s="3" t="s">
        <v>5</v>
      </c>
      <c r="C65" s="3" t="s">
        <v>9</v>
      </c>
      <c r="D65" s="3" t="s">
        <v>26</v>
      </c>
      <c r="E65" s="3" t="s">
        <v>27</v>
      </c>
      <c r="F65" s="20"/>
      <c r="G65" s="55">
        <f t="shared" si="5"/>
        <v>500</v>
      </c>
      <c r="H65" s="55">
        <f t="shared" si="5"/>
        <v>0</v>
      </c>
      <c r="I65" s="79">
        <f t="shared" si="0"/>
        <v>0</v>
      </c>
    </row>
    <row r="66" spans="1:9" ht="51.75" customHeight="1" x14ac:dyDescent="0.2">
      <c r="A66" s="2" t="s">
        <v>148</v>
      </c>
      <c r="B66" s="3" t="s">
        <v>5</v>
      </c>
      <c r="C66" s="3" t="s">
        <v>9</v>
      </c>
      <c r="D66" s="3" t="s">
        <v>4</v>
      </c>
      <c r="E66" s="3" t="s">
        <v>27</v>
      </c>
      <c r="F66" s="21"/>
      <c r="G66" s="55">
        <f t="shared" si="5"/>
        <v>500</v>
      </c>
      <c r="H66" s="55">
        <f t="shared" si="5"/>
        <v>0</v>
      </c>
      <c r="I66" s="79">
        <f t="shared" si="0"/>
        <v>0</v>
      </c>
    </row>
    <row r="67" spans="1:9" ht="32.25" customHeight="1" x14ac:dyDescent="0.2">
      <c r="A67" s="2" t="s">
        <v>58</v>
      </c>
      <c r="B67" s="3" t="s">
        <v>5</v>
      </c>
      <c r="C67" s="3" t="s">
        <v>9</v>
      </c>
      <c r="D67" s="3" t="s">
        <v>4</v>
      </c>
      <c r="E67" s="3" t="s">
        <v>59</v>
      </c>
      <c r="F67" s="21"/>
      <c r="G67" s="55">
        <f t="shared" si="5"/>
        <v>500</v>
      </c>
      <c r="H67" s="55">
        <f t="shared" si="5"/>
        <v>0</v>
      </c>
      <c r="I67" s="79">
        <f t="shared" si="0"/>
        <v>0</v>
      </c>
    </row>
    <row r="68" spans="1:9" ht="32.25" customHeight="1" x14ac:dyDescent="0.2">
      <c r="A68" s="2" t="s">
        <v>140</v>
      </c>
      <c r="B68" s="3" t="s">
        <v>5</v>
      </c>
      <c r="C68" s="3" t="s">
        <v>9</v>
      </c>
      <c r="D68" s="3" t="s">
        <v>4</v>
      </c>
      <c r="E68" s="3" t="s">
        <v>59</v>
      </c>
      <c r="F68" s="21" t="s">
        <v>36</v>
      </c>
      <c r="G68" s="55">
        <v>500</v>
      </c>
      <c r="H68" s="55">
        <v>0</v>
      </c>
      <c r="I68" s="79">
        <f t="shared" si="0"/>
        <v>0</v>
      </c>
    </row>
    <row r="69" spans="1:9" ht="63.75" customHeight="1" x14ac:dyDescent="0.2">
      <c r="A69" s="28" t="s">
        <v>96</v>
      </c>
      <c r="B69" s="26" t="s">
        <v>98</v>
      </c>
      <c r="C69" s="26" t="s">
        <v>8</v>
      </c>
      <c r="D69" s="26" t="s">
        <v>26</v>
      </c>
      <c r="E69" s="26" t="s">
        <v>27</v>
      </c>
      <c r="F69" s="29"/>
      <c r="G69" s="56">
        <f t="shared" ref="G69:H72" si="6">G70</f>
        <v>500</v>
      </c>
      <c r="H69" s="56">
        <f t="shared" si="6"/>
        <v>0</v>
      </c>
      <c r="I69" s="78">
        <f t="shared" si="0"/>
        <v>0</v>
      </c>
    </row>
    <row r="70" spans="1:9" ht="49.5" customHeight="1" x14ac:dyDescent="0.2">
      <c r="A70" s="2" t="s">
        <v>149</v>
      </c>
      <c r="B70" s="3" t="s">
        <v>98</v>
      </c>
      <c r="C70" s="3" t="s">
        <v>9</v>
      </c>
      <c r="D70" s="3" t="s">
        <v>26</v>
      </c>
      <c r="E70" s="3" t="s">
        <v>27</v>
      </c>
      <c r="F70" s="21"/>
      <c r="G70" s="55">
        <f t="shared" si="6"/>
        <v>500</v>
      </c>
      <c r="H70" s="55">
        <f t="shared" si="6"/>
        <v>0</v>
      </c>
      <c r="I70" s="79">
        <f t="shared" si="0"/>
        <v>0</v>
      </c>
    </row>
    <row r="71" spans="1:9" ht="96" customHeight="1" x14ac:dyDescent="0.2">
      <c r="A71" s="2" t="s">
        <v>150</v>
      </c>
      <c r="B71" s="3" t="s">
        <v>98</v>
      </c>
      <c r="C71" s="3" t="s">
        <v>9</v>
      </c>
      <c r="D71" s="3" t="s">
        <v>4</v>
      </c>
      <c r="E71" s="3" t="s">
        <v>27</v>
      </c>
      <c r="F71" s="21"/>
      <c r="G71" s="55">
        <f t="shared" si="6"/>
        <v>500</v>
      </c>
      <c r="H71" s="55">
        <f t="shared" si="6"/>
        <v>0</v>
      </c>
      <c r="I71" s="79">
        <f t="shared" si="0"/>
        <v>0</v>
      </c>
    </row>
    <row r="72" spans="1:9" ht="32.25" customHeight="1" x14ac:dyDescent="0.2">
      <c r="A72" s="2" t="s">
        <v>97</v>
      </c>
      <c r="B72" s="3" t="s">
        <v>98</v>
      </c>
      <c r="C72" s="3" t="s">
        <v>9</v>
      </c>
      <c r="D72" s="3" t="s">
        <v>4</v>
      </c>
      <c r="E72" s="3" t="s">
        <v>99</v>
      </c>
      <c r="F72" s="21"/>
      <c r="G72" s="55">
        <f t="shared" si="6"/>
        <v>500</v>
      </c>
      <c r="H72" s="55">
        <f t="shared" si="6"/>
        <v>0</v>
      </c>
      <c r="I72" s="79">
        <f t="shared" si="0"/>
        <v>0</v>
      </c>
    </row>
    <row r="73" spans="1:9" ht="32.25" customHeight="1" x14ac:dyDescent="0.2">
      <c r="A73" s="2" t="s">
        <v>140</v>
      </c>
      <c r="B73" s="3" t="s">
        <v>98</v>
      </c>
      <c r="C73" s="3" t="s">
        <v>9</v>
      </c>
      <c r="D73" s="3" t="s">
        <v>4</v>
      </c>
      <c r="E73" s="3" t="s">
        <v>99</v>
      </c>
      <c r="F73" s="21" t="s">
        <v>36</v>
      </c>
      <c r="G73" s="55">
        <v>500</v>
      </c>
      <c r="H73" s="55">
        <v>0</v>
      </c>
      <c r="I73" s="79">
        <f t="shared" si="0"/>
        <v>0</v>
      </c>
    </row>
    <row r="74" spans="1:9" ht="51" customHeight="1" x14ac:dyDescent="0.2">
      <c r="A74" s="28" t="s">
        <v>176</v>
      </c>
      <c r="B74" s="26" t="s">
        <v>6</v>
      </c>
      <c r="C74" s="26" t="s">
        <v>8</v>
      </c>
      <c r="D74" s="26" t="s">
        <v>26</v>
      </c>
      <c r="E74" s="26" t="s">
        <v>27</v>
      </c>
      <c r="F74" s="29"/>
      <c r="G74" s="56">
        <f>G78+G82+G86+G88+G92+G94+G97+G98+G102+G104+G105+G107+G108+G110+G113+G117</f>
        <v>8485044.8399999999</v>
      </c>
      <c r="H74" s="56">
        <f>H78+H82+H86+H88+H92+H94+H97+H98+H102+H104+H105+H107+H108+H110+H113+H117</f>
        <v>580287.64</v>
      </c>
      <c r="I74" s="78">
        <f t="shared" si="0"/>
        <v>6.8389460626586391</v>
      </c>
    </row>
    <row r="75" spans="1:9" s="1" customFormat="1" ht="18.75" customHeight="1" x14ac:dyDescent="0.2">
      <c r="A75" s="2" t="s">
        <v>63</v>
      </c>
      <c r="B75" s="3" t="s">
        <v>6</v>
      </c>
      <c r="C75" s="3" t="s">
        <v>9</v>
      </c>
      <c r="D75" s="3" t="s">
        <v>26</v>
      </c>
      <c r="E75" s="3" t="s">
        <v>27</v>
      </c>
      <c r="F75" s="20"/>
      <c r="G75" s="55">
        <f t="shared" ref="G75:H77" si="7">G76</f>
        <v>2500</v>
      </c>
      <c r="H75" s="55">
        <f t="shared" si="7"/>
        <v>0</v>
      </c>
      <c r="I75" s="79">
        <f t="shared" si="0"/>
        <v>0</v>
      </c>
    </row>
    <row r="76" spans="1:9" ht="159.75" customHeight="1" x14ac:dyDescent="0.2">
      <c r="A76" s="2" t="s">
        <v>87</v>
      </c>
      <c r="B76" s="3" t="s">
        <v>6</v>
      </c>
      <c r="C76" s="3" t="s">
        <v>9</v>
      </c>
      <c r="D76" s="3" t="s">
        <v>4</v>
      </c>
      <c r="E76" s="3" t="s">
        <v>27</v>
      </c>
      <c r="F76" s="21"/>
      <c r="G76" s="55">
        <f t="shared" si="7"/>
        <v>2500</v>
      </c>
      <c r="H76" s="55">
        <f t="shared" si="7"/>
        <v>0</v>
      </c>
      <c r="I76" s="79">
        <f t="shared" si="0"/>
        <v>0</v>
      </c>
    </row>
    <row r="77" spans="1:9" ht="18" customHeight="1" x14ac:dyDescent="0.2">
      <c r="A77" s="2" t="s">
        <v>64</v>
      </c>
      <c r="B77" s="3" t="s">
        <v>6</v>
      </c>
      <c r="C77" s="3" t="s">
        <v>9</v>
      </c>
      <c r="D77" s="3" t="s">
        <v>4</v>
      </c>
      <c r="E77" s="3" t="s">
        <v>65</v>
      </c>
      <c r="F77" s="20"/>
      <c r="G77" s="55">
        <f t="shared" si="7"/>
        <v>2500</v>
      </c>
      <c r="H77" s="55">
        <f t="shared" si="7"/>
        <v>0</v>
      </c>
      <c r="I77" s="79">
        <f t="shared" si="0"/>
        <v>0</v>
      </c>
    </row>
    <row r="78" spans="1:9" ht="36" customHeight="1" x14ac:dyDescent="0.2">
      <c r="A78" s="2" t="s">
        <v>140</v>
      </c>
      <c r="B78" s="3" t="s">
        <v>6</v>
      </c>
      <c r="C78" s="3" t="s">
        <v>9</v>
      </c>
      <c r="D78" s="3" t="s">
        <v>4</v>
      </c>
      <c r="E78" s="3" t="s">
        <v>65</v>
      </c>
      <c r="F78" s="20">
        <v>200</v>
      </c>
      <c r="G78" s="55">
        <v>2500</v>
      </c>
      <c r="H78" s="55">
        <v>0</v>
      </c>
      <c r="I78" s="79">
        <f t="shared" si="0"/>
        <v>0</v>
      </c>
    </row>
    <row r="79" spans="1:9" ht="49.5" customHeight="1" x14ac:dyDescent="0.2">
      <c r="A79" s="2" t="s">
        <v>166</v>
      </c>
      <c r="B79" s="3" t="s">
        <v>6</v>
      </c>
      <c r="C79" s="3" t="s">
        <v>11</v>
      </c>
      <c r="D79" s="3" t="s">
        <v>26</v>
      </c>
      <c r="E79" s="3" t="s">
        <v>27</v>
      </c>
      <c r="F79" s="20"/>
      <c r="G79" s="55">
        <f>G82</f>
        <v>1000</v>
      </c>
      <c r="H79" s="55">
        <f>H82</f>
        <v>0</v>
      </c>
      <c r="I79" s="79">
        <f t="shared" ref="I79:I142" si="8">H79/G79*100</f>
        <v>0</v>
      </c>
    </row>
    <row r="80" spans="1:9" ht="49.5" customHeight="1" x14ac:dyDescent="0.2">
      <c r="A80" s="2" t="s">
        <v>166</v>
      </c>
      <c r="B80" s="3" t="s">
        <v>6</v>
      </c>
      <c r="C80" s="3" t="s">
        <v>11</v>
      </c>
      <c r="D80" s="3" t="s">
        <v>4</v>
      </c>
      <c r="E80" s="3" t="s">
        <v>27</v>
      </c>
      <c r="F80" s="20"/>
      <c r="G80" s="55">
        <f>G82</f>
        <v>1000</v>
      </c>
      <c r="H80" s="55">
        <f>H82</f>
        <v>0</v>
      </c>
      <c r="I80" s="79">
        <f t="shared" si="8"/>
        <v>0</v>
      </c>
    </row>
    <row r="81" spans="1:9" ht="18.75" customHeight="1" x14ac:dyDescent="0.2">
      <c r="A81" s="2" t="s">
        <v>168</v>
      </c>
      <c r="B81" s="3" t="s">
        <v>6</v>
      </c>
      <c r="C81" s="3" t="s">
        <v>11</v>
      </c>
      <c r="D81" s="3" t="s">
        <v>4</v>
      </c>
      <c r="E81" s="3" t="s">
        <v>167</v>
      </c>
      <c r="F81" s="20"/>
      <c r="G81" s="55">
        <f>G82</f>
        <v>1000</v>
      </c>
      <c r="H81" s="55">
        <f>H82</f>
        <v>0</v>
      </c>
      <c r="I81" s="79">
        <f t="shared" si="8"/>
        <v>0</v>
      </c>
    </row>
    <row r="82" spans="1:9" ht="36" customHeight="1" x14ac:dyDescent="0.2">
      <c r="A82" s="2" t="s">
        <v>140</v>
      </c>
      <c r="B82" s="3" t="s">
        <v>6</v>
      </c>
      <c r="C82" s="3" t="s">
        <v>11</v>
      </c>
      <c r="D82" s="3" t="s">
        <v>4</v>
      </c>
      <c r="E82" s="3" t="s">
        <v>167</v>
      </c>
      <c r="F82" s="20">
        <v>200</v>
      </c>
      <c r="G82" s="55">
        <v>1000</v>
      </c>
      <c r="H82" s="55">
        <v>0</v>
      </c>
      <c r="I82" s="79">
        <f t="shared" si="8"/>
        <v>0</v>
      </c>
    </row>
    <row r="83" spans="1:9" ht="52.5" customHeight="1" x14ac:dyDescent="0.2">
      <c r="A83" s="2" t="s">
        <v>60</v>
      </c>
      <c r="B83" s="3" t="s">
        <v>6</v>
      </c>
      <c r="C83" s="3" t="s">
        <v>12</v>
      </c>
      <c r="D83" s="3" t="s">
        <v>26</v>
      </c>
      <c r="E83" s="3" t="s">
        <v>27</v>
      </c>
      <c r="F83" s="21"/>
      <c r="G83" s="55">
        <f>G84</f>
        <v>3664200</v>
      </c>
      <c r="H83" s="55">
        <f>H84</f>
        <v>223577.39</v>
      </c>
      <c r="I83" s="79">
        <f t="shared" si="8"/>
        <v>6.1016699415970743</v>
      </c>
    </row>
    <row r="84" spans="1:9" ht="49.5" customHeight="1" x14ac:dyDescent="0.2">
      <c r="A84" s="2" t="s">
        <v>151</v>
      </c>
      <c r="B84" s="3" t="s">
        <v>6</v>
      </c>
      <c r="C84" s="3" t="s">
        <v>12</v>
      </c>
      <c r="D84" s="3" t="s">
        <v>4</v>
      </c>
      <c r="E84" s="3" t="s">
        <v>27</v>
      </c>
      <c r="F84" s="21"/>
      <c r="G84" s="55">
        <f>G86+G88</f>
        <v>3664200</v>
      </c>
      <c r="H84" s="55">
        <f>H86+H88</f>
        <v>223577.39</v>
      </c>
      <c r="I84" s="79">
        <f t="shared" si="8"/>
        <v>6.1016699415970743</v>
      </c>
    </row>
    <row r="85" spans="1:9" s="1" customFormat="1" ht="35.25" customHeight="1" x14ac:dyDescent="0.2">
      <c r="A85" s="2" t="s">
        <v>61</v>
      </c>
      <c r="B85" s="3" t="s">
        <v>6</v>
      </c>
      <c r="C85" s="3" t="s">
        <v>12</v>
      </c>
      <c r="D85" s="3" t="s">
        <v>4</v>
      </c>
      <c r="E85" s="3" t="s">
        <v>62</v>
      </c>
      <c r="F85" s="21"/>
      <c r="G85" s="51">
        <f>G86</f>
        <v>3664200</v>
      </c>
      <c r="H85" s="51">
        <f>H86</f>
        <v>223577.39</v>
      </c>
      <c r="I85" s="79">
        <f t="shared" si="8"/>
        <v>6.1016699415970743</v>
      </c>
    </row>
    <row r="86" spans="1:9" ht="33.75" customHeight="1" x14ac:dyDescent="0.2">
      <c r="A86" s="2" t="s">
        <v>140</v>
      </c>
      <c r="B86" s="3" t="s">
        <v>6</v>
      </c>
      <c r="C86" s="3" t="s">
        <v>12</v>
      </c>
      <c r="D86" s="3" t="s">
        <v>4</v>
      </c>
      <c r="E86" s="3" t="s">
        <v>62</v>
      </c>
      <c r="F86" s="20">
        <v>200</v>
      </c>
      <c r="G86" s="55">
        <v>3664200</v>
      </c>
      <c r="H86" s="63">
        <v>223577.39</v>
      </c>
      <c r="I86" s="79">
        <f t="shared" si="8"/>
        <v>6.1016699415970743</v>
      </c>
    </row>
    <row r="87" spans="1:9" ht="35.25" hidden="1" customHeight="1" x14ac:dyDescent="0.2">
      <c r="A87" s="2" t="s">
        <v>121</v>
      </c>
      <c r="B87" s="3" t="s">
        <v>6</v>
      </c>
      <c r="C87" s="3" t="s">
        <v>12</v>
      </c>
      <c r="D87" s="3" t="s">
        <v>4</v>
      </c>
      <c r="E87" s="3" t="s">
        <v>120</v>
      </c>
      <c r="F87" s="20"/>
      <c r="G87" s="55">
        <f>G88</f>
        <v>0</v>
      </c>
      <c r="H87" s="66"/>
      <c r="I87" s="79" t="e">
        <f t="shared" si="8"/>
        <v>#DIV/0!</v>
      </c>
    </row>
    <row r="88" spans="1:9" ht="33" hidden="1" customHeight="1" x14ac:dyDescent="0.2">
      <c r="A88" s="2" t="s">
        <v>32</v>
      </c>
      <c r="B88" s="3" t="s">
        <v>6</v>
      </c>
      <c r="C88" s="3" t="s">
        <v>12</v>
      </c>
      <c r="D88" s="3" t="s">
        <v>4</v>
      </c>
      <c r="E88" s="3" t="s">
        <v>120</v>
      </c>
      <c r="F88" s="20">
        <v>200</v>
      </c>
      <c r="G88" s="55">
        <v>0</v>
      </c>
      <c r="H88" s="66"/>
      <c r="I88" s="79" t="e">
        <f t="shared" si="8"/>
        <v>#DIV/0!</v>
      </c>
    </row>
    <row r="89" spans="1:9" ht="19.5" customHeight="1" x14ac:dyDescent="0.2">
      <c r="A89" s="2" t="s">
        <v>66</v>
      </c>
      <c r="B89" s="3" t="s">
        <v>6</v>
      </c>
      <c r="C89" s="3" t="s">
        <v>13</v>
      </c>
      <c r="D89" s="3" t="s">
        <v>26</v>
      </c>
      <c r="E89" s="3" t="s">
        <v>27</v>
      </c>
      <c r="F89" s="21"/>
      <c r="G89" s="55">
        <f>G92+G94+G97+G98</f>
        <v>1724683.8399999999</v>
      </c>
      <c r="H89" s="55">
        <f>H92+H94+H97+H98</f>
        <v>13145.85</v>
      </c>
      <c r="I89" s="79">
        <f t="shared" si="8"/>
        <v>0.76221796106119954</v>
      </c>
    </row>
    <row r="90" spans="1:9" ht="81" customHeight="1" x14ac:dyDescent="0.2">
      <c r="A90" s="2" t="s">
        <v>152</v>
      </c>
      <c r="B90" s="3" t="s">
        <v>6</v>
      </c>
      <c r="C90" s="3" t="s">
        <v>13</v>
      </c>
      <c r="D90" s="3" t="s">
        <v>4</v>
      </c>
      <c r="E90" s="3" t="s">
        <v>27</v>
      </c>
      <c r="F90" s="21"/>
      <c r="G90" s="55">
        <f>G92+G94</f>
        <v>1304683.8399999999</v>
      </c>
      <c r="H90" s="55">
        <f>H92+H94</f>
        <v>13145.85</v>
      </c>
      <c r="I90" s="79">
        <f t="shared" si="8"/>
        <v>1.0075889343428981</v>
      </c>
    </row>
    <row r="91" spans="1:9" s="1" customFormat="1" ht="24.75" customHeight="1" x14ac:dyDescent="0.2">
      <c r="A91" s="2" t="s">
        <v>67</v>
      </c>
      <c r="B91" s="3" t="s">
        <v>6</v>
      </c>
      <c r="C91" s="3" t="s">
        <v>13</v>
      </c>
      <c r="D91" s="3" t="s">
        <v>4</v>
      </c>
      <c r="E91" s="3" t="s">
        <v>68</v>
      </c>
      <c r="F91" s="20"/>
      <c r="G91" s="55">
        <f>G92</f>
        <v>300000</v>
      </c>
      <c r="H91" s="55">
        <f>H92</f>
        <v>13145.85</v>
      </c>
      <c r="I91" s="79">
        <f t="shared" si="8"/>
        <v>4.3819500000000007</v>
      </c>
    </row>
    <row r="92" spans="1:9" ht="34.5" customHeight="1" x14ac:dyDescent="0.2">
      <c r="A92" s="2" t="s">
        <v>140</v>
      </c>
      <c r="B92" s="3" t="s">
        <v>6</v>
      </c>
      <c r="C92" s="3" t="s">
        <v>13</v>
      </c>
      <c r="D92" s="3" t="s">
        <v>4</v>
      </c>
      <c r="E92" s="3" t="s">
        <v>68</v>
      </c>
      <c r="F92" s="20">
        <v>200</v>
      </c>
      <c r="G92" s="55">
        <v>300000</v>
      </c>
      <c r="H92" s="63">
        <v>13145.85</v>
      </c>
      <c r="I92" s="79">
        <f t="shared" si="8"/>
        <v>4.3819500000000007</v>
      </c>
    </row>
    <row r="93" spans="1:9" ht="19.5" customHeight="1" x14ac:dyDescent="0.2">
      <c r="A93" s="2" t="s">
        <v>180</v>
      </c>
      <c r="B93" s="3" t="s">
        <v>6</v>
      </c>
      <c r="C93" s="3" t="s">
        <v>13</v>
      </c>
      <c r="D93" s="3" t="s">
        <v>4</v>
      </c>
      <c r="E93" s="3" t="s">
        <v>179</v>
      </c>
      <c r="F93" s="20"/>
      <c r="G93" s="55">
        <f>G94</f>
        <v>1004683.84</v>
      </c>
      <c r="H93" s="55">
        <f>H94</f>
        <v>0</v>
      </c>
      <c r="I93" s="79">
        <f t="shared" si="8"/>
        <v>0</v>
      </c>
    </row>
    <row r="94" spans="1:9" ht="34.5" customHeight="1" x14ac:dyDescent="0.2">
      <c r="A94" s="2" t="s">
        <v>140</v>
      </c>
      <c r="B94" s="3" t="s">
        <v>6</v>
      </c>
      <c r="C94" s="3" t="s">
        <v>13</v>
      </c>
      <c r="D94" s="3" t="s">
        <v>4</v>
      </c>
      <c r="E94" s="3" t="s">
        <v>179</v>
      </c>
      <c r="F94" s="20">
        <v>200</v>
      </c>
      <c r="G94" s="55">
        <v>1004683.84</v>
      </c>
      <c r="H94" s="66">
        <v>0</v>
      </c>
      <c r="I94" s="79">
        <f t="shared" si="8"/>
        <v>0</v>
      </c>
    </row>
    <row r="95" spans="1:9" ht="33.75" customHeight="1" x14ac:dyDescent="0.2">
      <c r="A95" s="2" t="s">
        <v>101</v>
      </c>
      <c r="B95" s="3" t="s">
        <v>6</v>
      </c>
      <c r="C95" s="3" t="s">
        <v>13</v>
      </c>
      <c r="D95" s="3" t="s">
        <v>7</v>
      </c>
      <c r="E95" s="3" t="s">
        <v>27</v>
      </c>
      <c r="F95" s="20"/>
      <c r="G95" s="55">
        <f>G96</f>
        <v>420000</v>
      </c>
      <c r="H95" s="55">
        <f>H96</f>
        <v>0</v>
      </c>
      <c r="I95" s="79">
        <f t="shared" si="8"/>
        <v>0</v>
      </c>
    </row>
    <row r="96" spans="1:9" ht="33" customHeight="1" x14ac:dyDescent="0.2">
      <c r="A96" s="2" t="s">
        <v>102</v>
      </c>
      <c r="B96" s="3" t="s">
        <v>6</v>
      </c>
      <c r="C96" s="3" t="s">
        <v>13</v>
      </c>
      <c r="D96" s="3" t="s">
        <v>7</v>
      </c>
      <c r="E96" s="3" t="s">
        <v>100</v>
      </c>
      <c r="F96" s="20"/>
      <c r="G96" s="55">
        <f>SUM(G97:G98)</f>
        <v>420000</v>
      </c>
      <c r="H96" s="55">
        <f>SUM(H97:H98)</f>
        <v>0</v>
      </c>
      <c r="I96" s="79">
        <f t="shared" si="8"/>
        <v>0</v>
      </c>
    </row>
    <row r="97" spans="1:9" ht="36" customHeight="1" x14ac:dyDescent="0.2">
      <c r="A97" s="2" t="s">
        <v>32</v>
      </c>
      <c r="B97" s="3" t="s">
        <v>6</v>
      </c>
      <c r="C97" s="3" t="s">
        <v>13</v>
      </c>
      <c r="D97" s="3" t="s">
        <v>7</v>
      </c>
      <c r="E97" s="3" t="s">
        <v>100</v>
      </c>
      <c r="F97" s="20">
        <v>200</v>
      </c>
      <c r="G97" s="55">
        <v>420000</v>
      </c>
      <c r="H97" s="66">
        <v>0</v>
      </c>
      <c r="I97" s="79">
        <f t="shared" si="8"/>
        <v>0</v>
      </c>
    </row>
    <row r="98" spans="1:9" ht="48" hidden="1" customHeight="1" x14ac:dyDescent="0.2">
      <c r="A98" s="2" t="s">
        <v>122</v>
      </c>
      <c r="B98" s="3" t="s">
        <v>6</v>
      </c>
      <c r="C98" s="3" t="s">
        <v>13</v>
      </c>
      <c r="D98" s="3" t="s">
        <v>7</v>
      </c>
      <c r="E98" s="3" t="s">
        <v>100</v>
      </c>
      <c r="F98" s="20">
        <v>400</v>
      </c>
      <c r="G98" s="55">
        <v>0</v>
      </c>
      <c r="H98" s="66"/>
      <c r="I98" s="79" t="e">
        <f t="shared" si="8"/>
        <v>#DIV/0!</v>
      </c>
    </row>
    <row r="99" spans="1:9" ht="33" customHeight="1" x14ac:dyDescent="0.2">
      <c r="A99" s="2" t="s">
        <v>22</v>
      </c>
      <c r="B99" s="3" t="s">
        <v>6</v>
      </c>
      <c r="C99" s="3" t="s">
        <v>15</v>
      </c>
      <c r="D99" s="3" t="s">
        <v>26</v>
      </c>
      <c r="E99" s="3" t="s">
        <v>27</v>
      </c>
      <c r="F99" s="21"/>
      <c r="G99" s="55">
        <f>G100+G111</f>
        <v>3091661</v>
      </c>
      <c r="H99" s="55">
        <f>H100+H111</f>
        <v>343564.4</v>
      </c>
      <c r="I99" s="79">
        <f t="shared" si="8"/>
        <v>11.112615516384237</v>
      </c>
    </row>
    <row r="100" spans="1:9" ht="51" customHeight="1" x14ac:dyDescent="0.2">
      <c r="A100" s="2" t="s">
        <v>153</v>
      </c>
      <c r="B100" s="3" t="s">
        <v>6</v>
      </c>
      <c r="C100" s="3" t="s">
        <v>15</v>
      </c>
      <c r="D100" s="3" t="s">
        <v>4</v>
      </c>
      <c r="E100" s="3" t="s">
        <v>27</v>
      </c>
      <c r="F100" s="20"/>
      <c r="G100" s="51">
        <f>G104+G102+G105+G107+G108+G110</f>
        <v>2991661</v>
      </c>
      <c r="H100" s="51">
        <f>H104+H102+H105+H107+H108+H110</f>
        <v>343564.4</v>
      </c>
      <c r="I100" s="79">
        <f t="shared" si="8"/>
        <v>11.484068549210622</v>
      </c>
    </row>
    <row r="101" spans="1:9" ht="21.75" hidden="1" customHeight="1" x14ac:dyDescent="0.2">
      <c r="A101" s="2" t="s">
        <v>103</v>
      </c>
      <c r="B101" s="3" t="s">
        <v>6</v>
      </c>
      <c r="C101" s="3" t="s">
        <v>15</v>
      </c>
      <c r="D101" s="3" t="s">
        <v>4</v>
      </c>
      <c r="E101" s="3" t="s">
        <v>104</v>
      </c>
      <c r="F101" s="20"/>
      <c r="G101" s="51">
        <f>G102</f>
        <v>0</v>
      </c>
      <c r="H101" s="51">
        <f>H102</f>
        <v>0</v>
      </c>
      <c r="I101" s="79" t="e">
        <f t="shared" si="8"/>
        <v>#DIV/0!</v>
      </c>
    </row>
    <row r="102" spans="1:9" ht="34.5" hidden="1" customHeight="1" x14ac:dyDescent="0.2">
      <c r="A102" s="2" t="s">
        <v>32</v>
      </c>
      <c r="B102" s="3" t="s">
        <v>6</v>
      </c>
      <c r="C102" s="3" t="s">
        <v>15</v>
      </c>
      <c r="D102" s="3" t="s">
        <v>4</v>
      </c>
      <c r="E102" s="3" t="s">
        <v>104</v>
      </c>
      <c r="F102" s="20">
        <v>200</v>
      </c>
      <c r="G102" s="51">
        <v>0</v>
      </c>
      <c r="H102" s="51">
        <v>0</v>
      </c>
      <c r="I102" s="79" t="e">
        <f t="shared" si="8"/>
        <v>#DIV/0!</v>
      </c>
    </row>
    <row r="103" spans="1:9" ht="35.25" customHeight="1" x14ac:dyDescent="0.2">
      <c r="A103" s="2" t="s">
        <v>105</v>
      </c>
      <c r="B103" s="3" t="s">
        <v>6</v>
      </c>
      <c r="C103" s="3" t="s">
        <v>15</v>
      </c>
      <c r="D103" s="3" t="s">
        <v>4</v>
      </c>
      <c r="E103" s="3" t="s">
        <v>106</v>
      </c>
      <c r="F103" s="20"/>
      <c r="G103" s="51">
        <f>G104+G105</f>
        <v>311044</v>
      </c>
      <c r="H103" s="51">
        <f>H104+H105</f>
        <v>40290.520000000004</v>
      </c>
      <c r="I103" s="79">
        <f t="shared" si="8"/>
        <v>12.95331850156248</v>
      </c>
    </row>
    <row r="104" spans="1:9" ht="82.5" customHeight="1" x14ac:dyDescent="0.2">
      <c r="A104" s="2" t="s">
        <v>31</v>
      </c>
      <c r="B104" s="3" t="s">
        <v>6</v>
      </c>
      <c r="C104" s="3" t="s">
        <v>15</v>
      </c>
      <c r="D104" s="3" t="s">
        <v>4</v>
      </c>
      <c r="E104" s="3" t="s">
        <v>106</v>
      </c>
      <c r="F104" s="20">
        <v>100</v>
      </c>
      <c r="G104" s="51">
        <v>150884</v>
      </c>
      <c r="H104" s="64">
        <v>30210.52</v>
      </c>
      <c r="I104" s="79">
        <f t="shared" si="8"/>
        <v>20.02234829405371</v>
      </c>
    </row>
    <row r="105" spans="1:9" ht="36" customHeight="1" x14ac:dyDescent="0.2">
      <c r="A105" s="2" t="s">
        <v>140</v>
      </c>
      <c r="B105" s="3" t="s">
        <v>6</v>
      </c>
      <c r="C105" s="3" t="s">
        <v>15</v>
      </c>
      <c r="D105" s="3" t="s">
        <v>4</v>
      </c>
      <c r="E105" s="3" t="s">
        <v>106</v>
      </c>
      <c r="F105" s="20">
        <v>200</v>
      </c>
      <c r="G105" s="51">
        <v>160160</v>
      </c>
      <c r="H105" s="63">
        <v>10080</v>
      </c>
      <c r="I105" s="79">
        <f t="shared" si="8"/>
        <v>6.2937062937062942</v>
      </c>
    </row>
    <row r="106" spans="1:9" ht="35.25" customHeight="1" x14ac:dyDescent="0.2">
      <c r="A106" s="2" t="s">
        <v>70</v>
      </c>
      <c r="B106" s="3" t="s">
        <v>6</v>
      </c>
      <c r="C106" s="3" t="s">
        <v>15</v>
      </c>
      <c r="D106" s="3" t="s">
        <v>4</v>
      </c>
      <c r="E106" s="3" t="s">
        <v>72</v>
      </c>
      <c r="F106" s="20"/>
      <c r="G106" s="51">
        <f>G107+G108</f>
        <v>2680617</v>
      </c>
      <c r="H106" s="51">
        <f>H107+H108</f>
        <v>303273.88</v>
      </c>
      <c r="I106" s="79">
        <f t="shared" si="8"/>
        <v>11.313584894820856</v>
      </c>
    </row>
    <row r="107" spans="1:9" ht="81.75" customHeight="1" x14ac:dyDescent="0.2">
      <c r="A107" s="2" t="s">
        <v>31</v>
      </c>
      <c r="B107" s="3" t="s">
        <v>6</v>
      </c>
      <c r="C107" s="3" t="s">
        <v>15</v>
      </c>
      <c r="D107" s="3" t="s">
        <v>4</v>
      </c>
      <c r="E107" s="3" t="s">
        <v>72</v>
      </c>
      <c r="F107" s="20">
        <v>100</v>
      </c>
      <c r="G107" s="51">
        <v>1735435</v>
      </c>
      <c r="H107" s="63">
        <v>303273.88</v>
      </c>
      <c r="I107" s="79">
        <f t="shared" si="8"/>
        <v>17.475381100415746</v>
      </c>
    </row>
    <row r="108" spans="1:9" ht="35.25" customHeight="1" x14ac:dyDescent="0.2">
      <c r="A108" s="2" t="s">
        <v>140</v>
      </c>
      <c r="B108" s="3" t="s">
        <v>6</v>
      </c>
      <c r="C108" s="3" t="s">
        <v>15</v>
      </c>
      <c r="D108" s="3" t="s">
        <v>4</v>
      </c>
      <c r="E108" s="3" t="s">
        <v>72</v>
      </c>
      <c r="F108" s="20">
        <v>200</v>
      </c>
      <c r="G108" s="51">
        <v>945182</v>
      </c>
      <c r="H108" s="51">
        <v>0</v>
      </c>
      <c r="I108" s="79">
        <f t="shared" si="8"/>
        <v>0</v>
      </c>
    </row>
    <row r="109" spans="1:9" ht="35.25" hidden="1" customHeight="1" x14ac:dyDescent="0.2">
      <c r="A109" s="2" t="s">
        <v>69</v>
      </c>
      <c r="B109" s="3" t="s">
        <v>6</v>
      </c>
      <c r="C109" s="3" t="s">
        <v>15</v>
      </c>
      <c r="D109" s="3" t="s">
        <v>4</v>
      </c>
      <c r="E109" s="3" t="s">
        <v>71</v>
      </c>
      <c r="F109" s="20"/>
      <c r="G109" s="51">
        <f>G110</f>
        <v>0</v>
      </c>
      <c r="H109" s="66"/>
      <c r="I109" s="79" t="e">
        <f t="shared" si="8"/>
        <v>#DIV/0!</v>
      </c>
    </row>
    <row r="110" spans="1:9" ht="35.25" hidden="1" customHeight="1" x14ac:dyDescent="0.2">
      <c r="A110" s="2" t="s">
        <v>140</v>
      </c>
      <c r="B110" s="3" t="s">
        <v>6</v>
      </c>
      <c r="C110" s="3" t="s">
        <v>15</v>
      </c>
      <c r="D110" s="3" t="s">
        <v>4</v>
      </c>
      <c r="E110" s="3" t="s">
        <v>71</v>
      </c>
      <c r="F110" s="20">
        <v>200</v>
      </c>
      <c r="G110" s="51">
        <v>0</v>
      </c>
      <c r="H110" s="66"/>
      <c r="I110" s="79" t="e">
        <f t="shared" si="8"/>
        <v>#DIV/0!</v>
      </c>
    </row>
    <row r="111" spans="1:9" ht="21" customHeight="1" x14ac:dyDescent="0.2">
      <c r="A111" s="2" t="s">
        <v>181</v>
      </c>
      <c r="B111" s="3" t="s">
        <v>6</v>
      </c>
      <c r="C111" s="3" t="s">
        <v>15</v>
      </c>
      <c r="D111" s="3" t="s">
        <v>7</v>
      </c>
      <c r="E111" s="3" t="s">
        <v>27</v>
      </c>
      <c r="F111" s="20"/>
      <c r="G111" s="51">
        <f>G113</f>
        <v>100000</v>
      </c>
      <c r="H111" s="51">
        <f>H113</f>
        <v>0</v>
      </c>
      <c r="I111" s="79">
        <f t="shared" si="8"/>
        <v>0</v>
      </c>
    </row>
    <row r="112" spans="1:9" ht="33.75" customHeight="1" x14ac:dyDescent="0.2">
      <c r="A112" s="2" t="s">
        <v>138</v>
      </c>
      <c r="B112" s="3" t="s">
        <v>6</v>
      </c>
      <c r="C112" s="3" t="s">
        <v>15</v>
      </c>
      <c r="D112" s="3" t="s">
        <v>7</v>
      </c>
      <c r="E112" s="3" t="s">
        <v>137</v>
      </c>
      <c r="F112" s="20"/>
      <c r="G112" s="51">
        <f>G113</f>
        <v>100000</v>
      </c>
      <c r="H112" s="51">
        <f>H113</f>
        <v>0</v>
      </c>
      <c r="I112" s="79">
        <f t="shared" si="8"/>
        <v>0</v>
      </c>
    </row>
    <row r="113" spans="1:9" ht="33" customHeight="1" x14ac:dyDescent="0.2">
      <c r="A113" s="2" t="s">
        <v>140</v>
      </c>
      <c r="B113" s="3" t="s">
        <v>6</v>
      </c>
      <c r="C113" s="3" t="s">
        <v>15</v>
      </c>
      <c r="D113" s="3" t="s">
        <v>7</v>
      </c>
      <c r="E113" s="3" t="s">
        <v>137</v>
      </c>
      <c r="F113" s="20">
        <v>200</v>
      </c>
      <c r="G113" s="51">
        <v>100000</v>
      </c>
      <c r="H113" s="66">
        <v>0</v>
      </c>
      <c r="I113" s="79">
        <f t="shared" si="8"/>
        <v>0</v>
      </c>
    </row>
    <row r="114" spans="1:9" ht="17.25" customHeight="1" x14ac:dyDescent="0.2">
      <c r="A114" s="2" t="s">
        <v>83</v>
      </c>
      <c r="B114" s="3" t="s">
        <v>6</v>
      </c>
      <c r="C114" s="3" t="s">
        <v>16</v>
      </c>
      <c r="D114" s="3" t="s">
        <v>26</v>
      </c>
      <c r="E114" s="3" t="s">
        <v>27</v>
      </c>
      <c r="F114" s="20"/>
      <c r="G114" s="51">
        <f t="shared" ref="G114:H116" si="9">G115</f>
        <v>1000</v>
      </c>
      <c r="H114" s="51">
        <f t="shared" si="9"/>
        <v>0</v>
      </c>
      <c r="I114" s="79">
        <f t="shared" si="8"/>
        <v>0</v>
      </c>
    </row>
    <row r="115" spans="1:9" ht="33" customHeight="1" x14ac:dyDescent="0.2">
      <c r="A115" s="2" t="s">
        <v>154</v>
      </c>
      <c r="B115" s="3" t="s">
        <v>6</v>
      </c>
      <c r="C115" s="3" t="s">
        <v>16</v>
      </c>
      <c r="D115" s="3" t="s">
        <v>4</v>
      </c>
      <c r="E115" s="3" t="s">
        <v>27</v>
      </c>
      <c r="F115" s="20"/>
      <c r="G115" s="51">
        <f t="shared" si="9"/>
        <v>1000</v>
      </c>
      <c r="H115" s="51">
        <f t="shared" si="9"/>
        <v>0</v>
      </c>
      <c r="I115" s="79">
        <f t="shared" si="8"/>
        <v>0</v>
      </c>
    </row>
    <row r="116" spans="1:9" ht="33" customHeight="1" x14ac:dyDescent="0.2">
      <c r="A116" s="2" t="s">
        <v>84</v>
      </c>
      <c r="B116" s="3" t="s">
        <v>6</v>
      </c>
      <c r="C116" s="3" t="s">
        <v>16</v>
      </c>
      <c r="D116" s="3" t="s">
        <v>4</v>
      </c>
      <c r="E116" s="3" t="s">
        <v>85</v>
      </c>
      <c r="F116" s="20"/>
      <c r="G116" s="51">
        <f t="shared" si="9"/>
        <v>1000</v>
      </c>
      <c r="H116" s="51">
        <f t="shared" si="9"/>
        <v>0</v>
      </c>
      <c r="I116" s="79">
        <f t="shared" si="8"/>
        <v>0</v>
      </c>
    </row>
    <row r="117" spans="1:9" ht="33" customHeight="1" x14ac:dyDescent="0.2">
      <c r="A117" s="2" t="s">
        <v>140</v>
      </c>
      <c r="B117" s="3" t="s">
        <v>6</v>
      </c>
      <c r="C117" s="3" t="s">
        <v>16</v>
      </c>
      <c r="D117" s="3" t="s">
        <v>4</v>
      </c>
      <c r="E117" s="3" t="s">
        <v>85</v>
      </c>
      <c r="F117" s="20">
        <v>200</v>
      </c>
      <c r="G117" s="51">
        <v>1000</v>
      </c>
      <c r="H117" s="66">
        <v>0</v>
      </c>
      <c r="I117" s="79">
        <f t="shared" si="8"/>
        <v>0</v>
      </c>
    </row>
    <row r="118" spans="1:9" s="1" customFormat="1" ht="48.75" customHeight="1" x14ac:dyDescent="0.2">
      <c r="A118" s="28" t="s">
        <v>107</v>
      </c>
      <c r="B118" s="26" t="s">
        <v>17</v>
      </c>
      <c r="C118" s="26" t="s">
        <v>8</v>
      </c>
      <c r="D118" s="26" t="s">
        <v>26</v>
      </c>
      <c r="E118" s="26" t="s">
        <v>27</v>
      </c>
      <c r="F118" s="27"/>
      <c r="G118" s="54">
        <f>G119+G123+G129</f>
        <v>9788120.1600000001</v>
      </c>
      <c r="H118" s="54">
        <f>H119+H123+H129</f>
        <v>2212958.02</v>
      </c>
      <c r="I118" s="78">
        <f t="shared" si="8"/>
        <v>22.608611090037947</v>
      </c>
    </row>
    <row r="119" spans="1:9" s="1" customFormat="1" ht="34.5" hidden="1" customHeight="1" x14ac:dyDescent="0.2">
      <c r="A119" s="2" t="s">
        <v>170</v>
      </c>
      <c r="B119" s="3" t="s">
        <v>17</v>
      </c>
      <c r="C119" s="3" t="s">
        <v>9</v>
      </c>
      <c r="D119" s="3" t="s">
        <v>26</v>
      </c>
      <c r="E119" s="3" t="s">
        <v>27</v>
      </c>
      <c r="F119" s="20"/>
      <c r="G119" s="51">
        <f>G122</f>
        <v>0</v>
      </c>
      <c r="H119" s="51">
        <f>H122</f>
        <v>0</v>
      </c>
      <c r="I119" s="79" t="e">
        <f t="shared" si="8"/>
        <v>#DIV/0!</v>
      </c>
    </row>
    <row r="120" spans="1:9" s="1" customFormat="1" ht="66" hidden="1" customHeight="1" x14ac:dyDescent="0.2">
      <c r="A120" s="2" t="s">
        <v>171</v>
      </c>
      <c r="B120" s="3" t="s">
        <v>17</v>
      </c>
      <c r="C120" s="3" t="s">
        <v>9</v>
      </c>
      <c r="D120" s="3" t="s">
        <v>4</v>
      </c>
      <c r="E120" s="3" t="s">
        <v>27</v>
      </c>
      <c r="F120" s="20"/>
      <c r="G120" s="51">
        <f>G122</f>
        <v>0</v>
      </c>
      <c r="H120" s="51">
        <f>H122</f>
        <v>0</v>
      </c>
      <c r="I120" s="79" t="e">
        <f t="shared" si="8"/>
        <v>#DIV/0!</v>
      </c>
    </row>
    <row r="121" spans="1:9" s="1" customFormat="1" ht="50.25" hidden="1" customHeight="1" x14ac:dyDescent="0.2">
      <c r="A121" s="7" t="s">
        <v>172</v>
      </c>
      <c r="B121" s="3" t="s">
        <v>17</v>
      </c>
      <c r="C121" s="3" t="s">
        <v>9</v>
      </c>
      <c r="D121" s="3" t="s">
        <v>4</v>
      </c>
      <c r="E121" s="49" t="s">
        <v>173</v>
      </c>
      <c r="F121" s="50"/>
      <c r="G121" s="51">
        <f>G122</f>
        <v>0</v>
      </c>
      <c r="H121" s="51">
        <f>H122</f>
        <v>0</v>
      </c>
      <c r="I121" s="79" t="e">
        <f t="shared" si="8"/>
        <v>#DIV/0!</v>
      </c>
    </row>
    <row r="122" spans="1:9" s="1" customFormat="1" ht="34.5" hidden="1" customHeight="1" x14ac:dyDescent="0.2">
      <c r="A122" s="2" t="s">
        <v>140</v>
      </c>
      <c r="B122" s="3" t="s">
        <v>17</v>
      </c>
      <c r="C122" s="3" t="s">
        <v>9</v>
      </c>
      <c r="D122" s="3" t="s">
        <v>4</v>
      </c>
      <c r="E122" s="49" t="s">
        <v>173</v>
      </c>
      <c r="F122" s="20">
        <v>200</v>
      </c>
      <c r="G122" s="51">
        <v>0</v>
      </c>
      <c r="H122" s="51">
        <v>0</v>
      </c>
      <c r="I122" s="79" t="e">
        <f t="shared" si="8"/>
        <v>#DIV/0!</v>
      </c>
    </row>
    <row r="123" spans="1:9" s="1" customFormat="1" ht="17.25" customHeight="1" x14ac:dyDescent="0.2">
      <c r="A123" s="7" t="s">
        <v>108</v>
      </c>
      <c r="B123" s="49" t="s">
        <v>17</v>
      </c>
      <c r="C123" s="49" t="s">
        <v>10</v>
      </c>
      <c r="D123" s="49" t="s">
        <v>26</v>
      </c>
      <c r="E123" s="49" t="s">
        <v>27</v>
      </c>
      <c r="F123" s="21"/>
      <c r="G123" s="51">
        <f>G124</f>
        <v>5000</v>
      </c>
      <c r="H123" s="51">
        <f>H124</f>
        <v>0</v>
      </c>
      <c r="I123" s="79">
        <f t="shared" si="8"/>
        <v>0</v>
      </c>
    </row>
    <row r="124" spans="1:9" s="1" customFormat="1" ht="82.5" customHeight="1" x14ac:dyDescent="0.2">
      <c r="A124" s="2" t="s">
        <v>155</v>
      </c>
      <c r="B124" s="3" t="s">
        <v>17</v>
      </c>
      <c r="C124" s="3" t="s">
        <v>10</v>
      </c>
      <c r="D124" s="3" t="s">
        <v>4</v>
      </c>
      <c r="E124" s="3" t="s">
        <v>27</v>
      </c>
      <c r="F124" s="21"/>
      <c r="G124" s="55">
        <f>G126+G128</f>
        <v>5000</v>
      </c>
      <c r="H124" s="55">
        <f>H126+H128</f>
        <v>0</v>
      </c>
      <c r="I124" s="79">
        <f t="shared" si="8"/>
        <v>0</v>
      </c>
    </row>
    <row r="125" spans="1:9" s="1" customFormat="1" ht="39" customHeight="1" x14ac:dyDescent="0.2">
      <c r="A125" s="2" t="s">
        <v>109</v>
      </c>
      <c r="B125" s="3" t="s">
        <v>17</v>
      </c>
      <c r="C125" s="3" t="s">
        <v>10</v>
      </c>
      <c r="D125" s="3" t="s">
        <v>4</v>
      </c>
      <c r="E125" s="3" t="s">
        <v>110</v>
      </c>
      <c r="F125" s="21"/>
      <c r="G125" s="55">
        <f>G126</f>
        <v>5000</v>
      </c>
      <c r="H125" s="55">
        <f>H126</f>
        <v>0</v>
      </c>
      <c r="I125" s="79">
        <f t="shared" si="8"/>
        <v>0</v>
      </c>
    </row>
    <row r="126" spans="1:9" s="1" customFormat="1" ht="39" customHeight="1" x14ac:dyDescent="0.2">
      <c r="A126" s="2" t="s">
        <v>140</v>
      </c>
      <c r="B126" s="3" t="s">
        <v>17</v>
      </c>
      <c r="C126" s="3" t="s">
        <v>10</v>
      </c>
      <c r="D126" s="3" t="s">
        <v>4</v>
      </c>
      <c r="E126" s="3" t="s">
        <v>110</v>
      </c>
      <c r="F126" s="21" t="s">
        <v>36</v>
      </c>
      <c r="G126" s="55">
        <v>5000</v>
      </c>
      <c r="H126" s="66">
        <v>0</v>
      </c>
      <c r="I126" s="79">
        <f t="shared" si="8"/>
        <v>0</v>
      </c>
    </row>
    <row r="127" spans="1:9" s="1" customFormat="1" ht="23.25" hidden="1" customHeight="1" x14ac:dyDescent="0.2">
      <c r="A127" s="2" t="s">
        <v>134</v>
      </c>
      <c r="B127" s="3" t="s">
        <v>17</v>
      </c>
      <c r="C127" s="3" t="s">
        <v>10</v>
      </c>
      <c r="D127" s="3" t="s">
        <v>4</v>
      </c>
      <c r="E127" s="3" t="s">
        <v>133</v>
      </c>
      <c r="F127" s="21"/>
      <c r="G127" s="55">
        <f>G128</f>
        <v>0</v>
      </c>
      <c r="H127" s="80"/>
      <c r="I127" s="79" t="e">
        <f t="shared" si="8"/>
        <v>#DIV/0!</v>
      </c>
    </row>
    <row r="128" spans="1:9" s="1" customFormat="1" ht="39" hidden="1" customHeight="1" x14ac:dyDescent="0.2">
      <c r="A128" s="2" t="s">
        <v>32</v>
      </c>
      <c r="B128" s="3" t="s">
        <v>17</v>
      </c>
      <c r="C128" s="3" t="s">
        <v>10</v>
      </c>
      <c r="D128" s="3" t="s">
        <v>4</v>
      </c>
      <c r="E128" s="3" t="s">
        <v>133</v>
      </c>
      <c r="F128" s="21" t="s">
        <v>36</v>
      </c>
      <c r="G128" s="55">
        <v>0</v>
      </c>
      <c r="H128" s="80"/>
      <c r="I128" s="79" t="e">
        <f t="shared" si="8"/>
        <v>#DIV/0!</v>
      </c>
    </row>
    <row r="129" spans="1:9" s="1" customFormat="1" ht="36" customHeight="1" x14ac:dyDescent="0.2">
      <c r="A129" s="2" t="s">
        <v>73</v>
      </c>
      <c r="B129" s="3" t="s">
        <v>17</v>
      </c>
      <c r="C129" s="3" t="s">
        <v>11</v>
      </c>
      <c r="D129" s="3" t="s">
        <v>26</v>
      </c>
      <c r="E129" s="3" t="s">
        <v>27</v>
      </c>
      <c r="F129" s="21"/>
      <c r="G129" s="55">
        <f>G130</f>
        <v>9783120.1600000001</v>
      </c>
      <c r="H129" s="55">
        <f>H130</f>
        <v>2212958.02</v>
      </c>
      <c r="I129" s="79">
        <f t="shared" si="8"/>
        <v>22.620165998247334</v>
      </c>
    </row>
    <row r="130" spans="1:9" s="1" customFormat="1" ht="49.5" customHeight="1" x14ac:dyDescent="0.2">
      <c r="A130" s="8" t="s">
        <v>88</v>
      </c>
      <c r="B130" s="3" t="s">
        <v>17</v>
      </c>
      <c r="C130" s="3" t="s">
        <v>11</v>
      </c>
      <c r="D130" s="3" t="s">
        <v>4</v>
      </c>
      <c r="E130" s="3" t="s">
        <v>27</v>
      </c>
      <c r="F130" s="21"/>
      <c r="G130" s="55">
        <f>G131+G135</f>
        <v>9783120.1600000001</v>
      </c>
      <c r="H130" s="55">
        <f>H131+H135</f>
        <v>2212958.02</v>
      </c>
      <c r="I130" s="79">
        <f t="shared" si="8"/>
        <v>22.620165998247334</v>
      </c>
    </row>
    <row r="131" spans="1:9" s="1" customFormat="1" ht="36" customHeight="1" x14ac:dyDescent="0.2">
      <c r="A131" s="2" t="s">
        <v>74</v>
      </c>
      <c r="B131" s="3" t="s">
        <v>17</v>
      </c>
      <c r="C131" s="3" t="s">
        <v>11</v>
      </c>
      <c r="D131" s="3" t="s">
        <v>4</v>
      </c>
      <c r="E131" s="3" t="s">
        <v>75</v>
      </c>
      <c r="F131" s="21"/>
      <c r="G131" s="55">
        <f>G133+G134+G132</f>
        <v>9745920.1600000001</v>
      </c>
      <c r="H131" s="55">
        <f>H133+H134+H132</f>
        <v>2212958.02</v>
      </c>
      <c r="I131" s="79">
        <f t="shared" si="8"/>
        <v>22.706506760465807</v>
      </c>
    </row>
    <row r="132" spans="1:9" ht="82.5" customHeight="1" x14ac:dyDescent="0.2">
      <c r="A132" s="2" t="s">
        <v>31</v>
      </c>
      <c r="B132" s="3" t="s">
        <v>17</v>
      </c>
      <c r="C132" s="3" t="s">
        <v>11</v>
      </c>
      <c r="D132" s="3" t="s">
        <v>4</v>
      </c>
      <c r="E132" s="3" t="s">
        <v>75</v>
      </c>
      <c r="F132" s="21" t="s">
        <v>35</v>
      </c>
      <c r="G132" s="55">
        <v>7373695</v>
      </c>
      <c r="H132" s="63">
        <v>1374888.51</v>
      </c>
      <c r="I132" s="79">
        <f t="shared" si="8"/>
        <v>18.645855436114459</v>
      </c>
    </row>
    <row r="133" spans="1:9" ht="33.75" customHeight="1" x14ac:dyDescent="0.2">
      <c r="A133" s="2" t="s">
        <v>140</v>
      </c>
      <c r="B133" s="3" t="s">
        <v>17</v>
      </c>
      <c r="C133" s="3" t="s">
        <v>11</v>
      </c>
      <c r="D133" s="3" t="s">
        <v>4</v>
      </c>
      <c r="E133" s="3" t="s">
        <v>75</v>
      </c>
      <c r="F133" s="21" t="s">
        <v>36</v>
      </c>
      <c r="G133" s="55">
        <v>2281195.16</v>
      </c>
      <c r="H133" s="64">
        <v>816547.29</v>
      </c>
      <c r="I133" s="79">
        <f t="shared" si="8"/>
        <v>35.794714293537247</v>
      </c>
    </row>
    <row r="134" spans="1:9" ht="31.5" x14ac:dyDescent="0.2">
      <c r="A134" s="2" t="s">
        <v>33</v>
      </c>
      <c r="B134" s="3" t="s">
        <v>17</v>
      </c>
      <c r="C134" s="3" t="s">
        <v>11</v>
      </c>
      <c r="D134" s="3" t="s">
        <v>4</v>
      </c>
      <c r="E134" s="3" t="s">
        <v>75</v>
      </c>
      <c r="F134" s="21" t="s">
        <v>37</v>
      </c>
      <c r="G134" s="55">
        <v>91030</v>
      </c>
      <c r="H134" s="63">
        <v>21522.22</v>
      </c>
      <c r="I134" s="79">
        <f t="shared" si="8"/>
        <v>23.642996814237065</v>
      </c>
    </row>
    <row r="135" spans="1:9" s="1" customFormat="1" ht="79.5" customHeight="1" x14ac:dyDescent="0.2">
      <c r="A135" s="2" t="s">
        <v>156</v>
      </c>
      <c r="B135" s="3" t="s">
        <v>17</v>
      </c>
      <c r="C135" s="3" t="s">
        <v>11</v>
      </c>
      <c r="D135" s="3" t="s">
        <v>4</v>
      </c>
      <c r="E135" s="3" t="s">
        <v>76</v>
      </c>
      <c r="F135" s="21"/>
      <c r="G135" s="55">
        <f>G136</f>
        <v>37200</v>
      </c>
      <c r="H135" s="55">
        <f>H136</f>
        <v>0</v>
      </c>
      <c r="I135" s="79">
        <f t="shared" si="8"/>
        <v>0</v>
      </c>
    </row>
    <row r="136" spans="1:9" ht="82.5" customHeight="1" x14ac:dyDescent="0.2">
      <c r="A136" s="2" t="s">
        <v>31</v>
      </c>
      <c r="B136" s="3" t="s">
        <v>17</v>
      </c>
      <c r="C136" s="3" t="s">
        <v>11</v>
      </c>
      <c r="D136" s="3" t="s">
        <v>4</v>
      </c>
      <c r="E136" s="3" t="s">
        <v>76</v>
      </c>
      <c r="F136" s="21" t="s">
        <v>35</v>
      </c>
      <c r="G136" s="55">
        <v>37200</v>
      </c>
      <c r="H136" s="66">
        <v>0</v>
      </c>
      <c r="I136" s="79">
        <f t="shared" si="8"/>
        <v>0</v>
      </c>
    </row>
    <row r="137" spans="1:9" ht="68.25" customHeight="1" x14ac:dyDescent="0.2">
      <c r="A137" s="28" t="s">
        <v>111</v>
      </c>
      <c r="B137" s="26" t="s">
        <v>18</v>
      </c>
      <c r="C137" s="26" t="s">
        <v>8</v>
      </c>
      <c r="D137" s="26" t="s">
        <v>26</v>
      </c>
      <c r="E137" s="26" t="s">
        <v>27</v>
      </c>
      <c r="F137" s="29"/>
      <c r="G137" s="56">
        <f t="shared" ref="G137:H139" si="10">G138</f>
        <v>200000</v>
      </c>
      <c r="H137" s="56">
        <f t="shared" si="10"/>
        <v>35801.21</v>
      </c>
      <c r="I137" s="78">
        <f t="shared" si="8"/>
        <v>17.900604999999999</v>
      </c>
    </row>
    <row r="138" spans="1:9" ht="63" customHeight="1" x14ac:dyDescent="0.2">
      <c r="A138" s="2" t="s">
        <v>158</v>
      </c>
      <c r="B138" s="3" t="s">
        <v>18</v>
      </c>
      <c r="C138" s="3" t="s">
        <v>9</v>
      </c>
      <c r="D138" s="3" t="s">
        <v>26</v>
      </c>
      <c r="E138" s="3" t="s">
        <v>27</v>
      </c>
      <c r="F138" s="21"/>
      <c r="G138" s="55">
        <f t="shared" si="10"/>
        <v>200000</v>
      </c>
      <c r="H138" s="55">
        <f t="shared" si="10"/>
        <v>35801.21</v>
      </c>
      <c r="I138" s="79">
        <f t="shared" si="8"/>
        <v>17.900604999999999</v>
      </c>
    </row>
    <row r="139" spans="1:9" ht="147" customHeight="1" x14ac:dyDescent="0.2">
      <c r="A139" s="2" t="s">
        <v>157</v>
      </c>
      <c r="B139" s="3" t="s">
        <v>18</v>
      </c>
      <c r="C139" s="3" t="s">
        <v>9</v>
      </c>
      <c r="D139" s="3" t="s">
        <v>4</v>
      </c>
      <c r="E139" s="3" t="s">
        <v>27</v>
      </c>
      <c r="F139" s="21"/>
      <c r="G139" s="55">
        <f t="shared" si="10"/>
        <v>200000</v>
      </c>
      <c r="H139" s="55">
        <f t="shared" si="10"/>
        <v>35801.21</v>
      </c>
      <c r="I139" s="79">
        <f t="shared" si="8"/>
        <v>17.900604999999999</v>
      </c>
    </row>
    <row r="140" spans="1:9" ht="34.5" customHeight="1" x14ac:dyDescent="0.2">
      <c r="A140" s="2" t="s">
        <v>77</v>
      </c>
      <c r="B140" s="3" t="s">
        <v>18</v>
      </c>
      <c r="C140" s="3" t="s">
        <v>9</v>
      </c>
      <c r="D140" s="3" t="s">
        <v>4</v>
      </c>
      <c r="E140" s="3" t="s">
        <v>78</v>
      </c>
      <c r="F140" s="21"/>
      <c r="G140" s="55">
        <f>G141+G142</f>
        <v>200000</v>
      </c>
      <c r="H140" s="55">
        <f>H141+H142</f>
        <v>35801.21</v>
      </c>
      <c r="I140" s="79">
        <f t="shared" si="8"/>
        <v>17.900604999999999</v>
      </c>
    </row>
    <row r="141" spans="1:9" ht="86.25" customHeight="1" x14ac:dyDescent="0.2">
      <c r="A141" s="2" t="s">
        <v>31</v>
      </c>
      <c r="B141" s="3" t="s">
        <v>18</v>
      </c>
      <c r="C141" s="3" t="s">
        <v>9</v>
      </c>
      <c r="D141" s="3" t="s">
        <v>4</v>
      </c>
      <c r="E141" s="3" t="s">
        <v>78</v>
      </c>
      <c r="F141" s="21" t="s">
        <v>35</v>
      </c>
      <c r="G141" s="55">
        <v>168320</v>
      </c>
      <c r="H141" s="63">
        <v>25801.21</v>
      </c>
      <c r="I141" s="79">
        <f t="shared" si="8"/>
        <v>15.32866563688213</v>
      </c>
    </row>
    <row r="142" spans="1:9" ht="34.5" customHeight="1" x14ac:dyDescent="0.2">
      <c r="A142" s="2" t="s">
        <v>140</v>
      </c>
      <c r="B142" s="3" t="s">
        <v>18</v>
      </c>
      <c r="C142" s="3" t="s">
        <v>9</v>
      </c>
      <c r="D142" s="3" t="s">
        <v>4</v>
      </c>
      <c r="E142" s="3" t="s">
        <v>78</v>
      </c>
      <c r="F142" s="21" t="s">
        <v>36</v>
      </c>
      <c r="G142" s="55">
        <v>31680</v>
      </c>
      <c r="H142" s="66">
        <v>10000</v>
      </c>
      <c r="I142" s="79">
        <f t="shared" si="8"/>
        <v>31.565656565656564</v>
      </c>
    </row>
    <row r="143" spans="1:9" ht="49.5" customHeight="1" x14ac:dyDescent="0.2">
      <c r="A143" s="28" t="s">
        <v>112</v>
      </c>
      <c r="B143" s="26" t="s">
        <v>19</v>
      </c>
      <c r="C143" s="26" t="s">
        <v>8</v>
      </c>
      <c r="D143" s="26" t="s">
        <v>26</v>
      </c>
      <c r="E143" s="26" t="s">
        <v>27</v>
      </c>
      <c r="F143" s="29"/>
      <c r="G143" s="56">
        <f t="shared" ref="G143:H145" si="11">G144</f>
        <v>160000</v>
      </c>
      <c r="H143" s="56">
        <f t="shared" si="11"/>
        <v>25801.19</v>
      </c>
      <c r="I143" s="78">
        <f t="shared" ref="I143:I170" si="12">H143/G143*100</f>
        <v>16.125743749999998</v>
      </c>
    </row>
    <row r="144" spans="1:9" ht="49.5" customHeight="1" x14ac:dyDescent="0.2">
      <c r="A144" s="2" t="s">
        <v>113</v>
      </c>
      <c r="B144" s="3" t="s">
        <v>19</v>
      </c>
      <c r="C144" s="3" t="s">
        <v>9</v>
      </c>
      <c r="D144" s="3" t="s">
        <v>26</v>
      </c>
      <c r="E144" s="3" t="s">
        <v>27</v>
      </c>
      <c r="F144" s="21"/>
      <c r="G144" s="55">
        <f t="shared" si="11"/>
        <v>160000</v>
      </c>
      <c r="H144" s="55">
        <f t="shared" si="11"/>
        <v>25801.19</v>
      </c>
      <c r="I144" s="79">
        <f t="shared" si="12"/>
        <v>16.125743749999998</v>
      </c>
    </row>
    <row r="145" spans="1:9" ht="34.5" customHeight="1" x14ac:dyDescent="0.2">
      <c r="A145" s="2" t="s">
        <v>159</v>
      </c>
      <c r="B145" s="3" t="s">
        <v>19</v>
      </c>
      <c r="C145" s="3" t="s">
        <v>9</v>
      </c>
      <c r="D145" s="3" t="s">
        <v>4</v>
      </c>
      <c r="E145" s="3" t="s">
        <v>27</v>
      </c>
      <c r="F145" s="21"/>
      <c r="G145" s="55">
        <f t="shared" si="11"/>
        <v>160000</v>
      </c>
      <c r="H145" s="55">
        <f t="shared" si="11"/>
        <v>25801.19</v>
      </c>
      <c r="I145" s="79">
        <f t="shared" si="12"/>
        <v>16.125743749999998</v>
      </c>
    </row>
    <row r="146" spans="1:9" ht="51.75" customHeight="1" x14ac:dyDescent="0.2">
      <c r="A146" s="2" t="s">
        <v>160</v>
      </c>
      <c r="B146" s="3" t="s">
        <v>19</v>
      </c>
      <c r="C146" s="3" t="s">
        <v>9</v>
      </c>
      <c r="D146" s="3" t="s">
        <v>4</v>
      </c>
      <c r="E146" s="3" t="s">
        <v>79</v>
      </c>
      <c r="F146" s="21"/>
      <c r="G146" s="55">
        <f>G147+G148</f>
        <v>160000</v>
      </c>
      <c r="H146" s="55">
        <f>H147+H148</f>
        <v>25801.19</v>
      </c>
      <c r="I146" s="79">
        <f t="shared" si="12"/>
        <v>16.125743749999998</v>
      </c>
    </row>
    <row r="147" spans="1:9" ht="83.25" customHeight="1" x14ac:dyDescent="0.2">
      <c r="A147" s="2" t="s">
        <v>31</v>
      </c>
      <c r="B147" s="3" t="s">
        <v>19</v>
      </c>
      <c r="C147" s="3" t="s">
        <v>9</v>
      </c>
      <c r="D147" s="3" t="s">
        <v>4</v>
      </c>
      <c r="E147" s="3" t="s">
        <v>79</v>
      </c>
      <c r="F147" s="21" t="s">
        <v>35</v>
      </c>
      <c r="G147" s="55">
        <v>150745</v>
      </c>
      <c r="H147" s="63">
        <v>25801.19</v>
      </c>
      <c r="I147" s="79">
        <f t="shared" si="12"/>
        <v>17.115784934823708</v>
      </c>
    </row>
    <row r="148" spans="1:9" s="1" customFormat="1" ht="38.25" customHeight="1" x14ac:dyDescent="0.2">
      <c r="A148" s="2" t="s">
        <v>140</v>
      </c>
      <c r="B148" s="3" t="s">
        <v>19</v>
      </c>
      <c r="C148" s="3" t="s">
        <v>9</v>
      </c>
      <c r="D148" s="3" t="s">
        <v>4</v>
      </c>
      <c r="E148" s="3" t="s">
        <v>79</v>
      </c>
      <c r="F148" s="21" t="s">
        <v>36</v>
      </c>
      <c r="G148" s="55">
        <v>9255</v>
      </c>
      <c r="H148" s="80">
        <v>0</v>
      </c>
      <c r="I148" s="79">
        <f t="shared" si="12"/>
        <v>0</v>
      </c>
    </row>
    <row r="149" spans="1:9" ht="53.25" customHeight="1" x14ac:dyDescent="0.2">
      <c r="A149" s="30" t="s">
        <v>175</v>
      </c>
      <c r="B149" s="26" t="s">
        <v>90</v>
      </c>
      <c r="C149" s="26" t="s">
        <v>8</v>
      </c>
      <c r="D149" s="26" t="s">
        <v>8</v>
      </c>
      <c r="E149" s="26" t="s">
        <v>27</v>
      </c>
      <c r="F149" s="29"/>
      <c r="G149" s="56">
        <f>G153</f>
        <v>260000</v>
      </c>
      <c r="H149" s="56">
        <f>H153</f>
        <v>65020.92</v>
      </c>
      <c r="I149" s="78">
        <f t="shared" si="12"/>
        <v>25.008046153846152</v>
      </c>
    </row>
    <row r="150" spans="1:9" ht="18" customHeight="1" x14ac:dyDescent="0.2">
      <c r="A150" s="10" t="s">
        <v>89</v>
      </c>
      <c r="B150" s="3" t="s">
        <v>90</v>
      </c>
      <c r="C150" s="3" t="s">
        <v>9</v>
      </c>
      <c r="D150" s="3" t="s">
        <v>26</v>
      </c>
      <c r="E150" s="3" t="s">
        <v>27</v>
      </c>
      <c r="F150" s="21"/>
      <c r="G150" s="55">
        <f>G153</f>
        <v>260000</v>
      </c>
      <c r="H150" s="55">
        <f>H153</f>
        <v>65020.92</v>
      </c>
      <c r="I150" s="79">
        <f t="shared" si="12"/>
        <v>25.008046153846152</v>
      </c>
    </row>
    <row r="151" spans="1:9" ht="81.75" customHeight="1" x14ac:dyDescent="0.2">
      <c r="A151" s="31" t="s">
        <v>161</v>
      </c>
      <c r="B151" s="3" t="s">
        <v>90</v>
      </c>
      <c r="C151" s="3" t="s">
        <v>9</v>
      </c>
      <c r="D151" s="3" t="s">
        <v>4</v>
      </c>
      <c r="E151" s="3" t="s">
        <v>27</v>
      </c>
      <c r="F151" s="21"/>
      <c r="G151" s="55">
        <f>G152</f>
        <v>260000</v>
      </c>
      <c r="H151" s="55">
        <f>H152</f>
        <v>65020.92</v>
      </c>
      <c r="I151" s="79">
        <f t="shared" si="12"/>
        <v>25.008046153846152</v>
      </c>
    </row>
    <row r="152" spans="1:9" ht="82.5" customHeight="1" x14ac:dyDescent="0.2">
      <c r="A152" s="31" t="s">
        <v>162</v>
      </c>
      <c r="B152" s="3" t="s">
        <v>90</v>
      </c>
      <c r="C152" s="3" t="s">
        <v>9</v>
      </c>
      <c r="D152" s="3" t="s">
        <v>4</v>
      </c>
      <c r="E152" s="3" t="s">
        <v>114</v>
      </c>
      <c r="F152" s="21"/>
      <c r="G152" s="55">
        <f>G153</f>
        <v>260000</v>
      </c>
      <c r="H152" s="55">
        <f>H153</f>
        <v>65020.92</v>
      </c>
      <c r="I152" s="79">
        <f t="shared" si="12"/>
        <v>25.008046153846152</v>
      </c>
    </row>
    <row r="153" spans="1:9" ht="36.75" customHeight="1" x14ac:dyDescent="0.2">
      <c r="A153" s="31" t="s">
        <v>40</v>
      </c>
      <c r="B153" s="32" t="s">
        <v>90</v>
      </c>
      <c r="C153" s="32" t="s">
        <v>9</v>
      </c>
      <c r="D153" s="3" t="s">
        <v>4</v>
      </c>
      <c r="E153" s="32" t="s">
        <v>114</v>
      </c>
      <c r="F153" s="33" t="s">
        <v>43</v>
      </c>
      <c r="G153" s="55">
        <v>260000</v>
      </c>
      <c r="H153" s="63">
        <v>65020.92</v>
      </c>
      <c r="I153" s="79">
        <f t="shared" si="12"/>
        <v>25.008046153846152</v>
      </c>
    </row>
    <row r="154" spans="1:9" s="1" customFormat="1" ht="34.5" customHeight="1" x14ac:dyDescent="0.2">
      <c r="A154" s="35" t="s">
        <v>80</v>
      </c>
      <c r="B154" s="36">
        <v>72</v>
      </c>
      <c r="C154" s="36">
        <v>0</v>
      </c>
      <c r="D154" s="26" t="s">
        <v>26</v>
      </c>
      <c r="E154" s="26" t="s">
        <v>27</v>
      </c>
      <c r="F154" s="37"/>
      <c r="G154" s="54">
        <f>G157</f>
        <v>500000</v>
      </c>
      <c r="H154" s="54">
        <f>H157</f>
        <v>0</v>
      </c>
      <c r="I154" s="78">
        <f t="shared" si="12"/>
        <v>0</v>
      </c>
    </row>
    <row r="155" spans="1:9" ht="47.25" x14ac:dyDescent="0.2">
      <c r="A155" s="13" t="s">
        <v>123</v>
      </c>
      <c r="B155" s="14">
        <v>72</v>
      </c>
      <c r="C155" s="14">
        <v>1</v>
      </c>
      <c r="D155" s="15" t="s">
        <v>26</v>
      </c>
      <c r="E155" s="3" t="s">
        <v>27</v>
      </c>
      <c r="F155" s="22"/>
      <c r="G155" s="51">
        <f>G157</f>
        <v>500000</v>
      </c>
      <c r="H155" s="51">
        <f>H157</f>
        <v>0</v>
      </c>
      <c r="I155" s="79">
        <f t="shared" si="12"/>
        <v>0</v>
      </c>
    </row>
    <row r="156" spans="1:9" ht="150" customHeight="1" x14ac:dyDescent="0.2">
      <c r="A156" s="13" t="s">
        <v>125</v>
      </c>
      <c r="B156" s="14">
        <v>72</v>
      </c>
      <c r="C156" s="14">
        <v>1</v>
      </c>
      <c r="D156" s="15" t="s">
        <v>26</v>
      </c>
      <c r="E156" s="3" t="s">
        <v>124</v>
      </c>
      <c r="F156" s="22"/>
      <c r="G156" s="51">
        <f>G157</f>
        <v>500000</v>
      </c>
      <c r="H156" s="51">
        <f>H157</f>
        <v>0</v>
      </c>
      <c r="I156" s="79">
        <f t="shared" si="12"/>
        <v>0</v>
      </c>
    </row>
    <row r="157" spans="1:9" ht="19.5" customHeight="1" x14ac:dyDescent="0.2">
      <c r="A157" s="2" t="s">
        <v>33</v>
      </c>
      <c r="B157" s="14">
        <v>72</v>
      </c>
      <c r="C157" s="14">
        <v>1</v>
      </c>
      <c r="D157" s="15" t="s">
        <v>26</v>
      </c>
      <c r="E157" s="3" t="s">
        <v>124</v>
      </c>
      <c r="F157" s="22">
        <v>800</v>
      </c>
      <c r="G157" s="51">
        <v>500000</v>
      </c>
      <c r="H157" s="66">
        <v>0</v>
      </c>
      <c r="I157" s="79">
        <f t="shared" si="12"/>
        <v>0</v>
      </c>
    </row>
    <row r="158" spans="1:9" ht="33" customHeight="1" x14ac:dyDescent="0.2">
      <c r="A158" s="35" t="s">
        <v>163</v>
      </c>
      <c r="B158" s="38" t="s">
        <v>20</v>
      </c>
      <c r="C158" s="38" t="s">
        <v>8</v>
      </c>
      <c r="D158" s="38" t="s">
        <v>26</v>
      </c>
      <c r="E158" s="38" t="s">
        <v>27</v>
      </c>
      <c r="F158" s="39"/>
      <c r="G158" s="56">
        <f>G159++G162+G165+G168</f>
        <v>435700</v>
      </c>
      <c r="H158" s="56">
        <f>H159++H162+H165+H168</f>
        <v>94014.95</v>
      </c>
      <c r="I158" s="78">
        <f t="shared" si="12"/>
        <v>21.577909111774154</v>
      </c>
    </row>
    <row r="159" spans="1:9" ht="115.5" customHeight="1" x14ac:dyDescent="0.2">
      <c r="A159" s="2" t="s">
        <v>164</v>
      </c>
      <c r="B159" s="3" t="s">
        <v>20</v>
      </c>
      <c r="C159" s="3" t="s">
        <v>9</v>
      </c>
      <c r="D159" s="3" t="s">
        <v>26</v>
      </c>
      <c r="E159" s="3" t="s">
        <v>27</v>
      </c>
      <c r="F159" s="21"/>
      <c r="G159" s="55">
        <f>G160</f>
        <v>80000</v>
      </c>
      <c r="H159" s="55">
        <f>H160</f>
        <v>40000</v>
      </c>
      <c r="I159" s="79">
        <f t="shared" si="12"/>
        <v>50</v>
      </c>
    </row>
    <row r="160" spans="1:9" s="1" customFormat="1" ht="35.25" customHeight="1" x14ac:dyDescent="0.2">
      <c r="A160" s="2" t="s">
        <v>30</v>
      </c>
      <c r="B160" s="3" t="s">
        <v>20</v>
      </c>
      <c r="C160" s="3" t="s">
        <v>9</v>
      </c>
      <c r="D160" s="3" t="s">
        <v>26</v>
      </c>
      <c r="E160" s="3" t="s">
        <v>177</v>
      </c>
      <c r="F160" s="21"/>
      <c r="G160" s="55">
        <f>G161</f>
        <v>80000</v>
      </c>
      <c r="H160" s="55">
        <f>H161</f>
        <v>40000</v>
      </c>
      <c r="I160" s="79">
        <f t="shared" si="12"/>
        <v>50</v>
      </c>
    </row>
    <row r="161" spans="1:9" ht="31.5" x14ac:dyDescent="0.2">
      <c r="A161" s="2" t="s">
        <v>81</v>
      </c>
      <c r="B161" s="3" t="s">
        <v>20</v>
      </c>
      <c r="C161" s="3" t="s">
        <v>9</v>
      </c>
      <c r="D161" s="3" t="s">
        <v>26</v>
      </c>
      <c r="E161" s="3" t="s">
        <v>177</v>
      </c>
      <c r="F161" s="21" t="s">
        <v>82</v>
      </c>
      <c r="G161" s="55">
        <v>80000</v>
      </c>
      <c r="H161" s="66">
        <v>40000</v>
      </c>
      <c r="I161" s="79">
        <f t="shared" si="12"/>
        <v>50</v>
      </c>
    </row>
    <row r="162" spans="1:9" ht="31.5" hidden="1" x14ac:dyDescent="0.2">
      <c r="A162" s="2" t="s">
        <v>128</v>
      </c>
      <c r="B162" s="3" t="s">
        <v>20</v>
      </c>
      <c r="C162" s="3" t="s">
        <v>10</v>
      </c>
      <c r="D162" s="3" t="s">
        <v>26</v>
      </c>
      <c r="E162" s="3" t="s">
        <v>27</v>
      </c>
      <c r="F162" s="21"/>
      <c r="G162" s="55">
        <f>G164</f>
        <v>0</v>
      </c>
      <c r="H162" s="66"/>
      <c r="I162" s="79" t="e">
        <f t="shared" si="12"/>
        <v>#DIV/0!</v>
      </c>
    </row>
    <row r="163" spans="1:9" ht="31.5" hidden="1" x14ac:dyDescent="0.2">
      <c r="A163" s="2" t="s">
        <v>130</v>
      </c>
      <c r="B163" s="3" t="s">
        <v>20</v>
      </c>
      <c r="C163" s="3" t="s">
        <v>10</v>
      </c>
      <c r="D163" s="3" t="s">
        <v>26</v>
      </c>
      <c r="E163" s="3" t="s">
        <v>129</v>
      </c>
      <c r="F163" s="21"/>
      <c r="G163" s="55">
        <f>G164</f>
        <v>0</v>
      </c>
      <c r="H163" s="66"/>
      <c r="I163" s="79" t="e">
        <f t="shared" si="12"/>
        <v>#DIV/0!</v>
      </c>
    </row>
    <row r="164" spans="1:9" ht="31.5" hidden="1" x14ac:dyDescent="0.2">
      <c r="A164" s="2" t="s">
        <v>132</v>
      </c>
      <c r="B164" s="3" t="s">
        <v>20</v>
      </c>
      <c r="C164" s="3" t="s">
        <v>10</v>
      </c>
      <c r="D164" s="3" t="s">
        <v>26</v>
      </c>
      <c r="E164" s="3" t="s">
        <v>129</v>
      </c>
      <c r="F164" s="21" t="s">
        <v>131</v>
      </c>
      <c r="G164" s="55">
        <v>0</v>
      </c>
      <c r="H164" s="66"/>
      <c r="I164" s="79" t="e">
        <f t="shared" si="12"/>
        <v>#DIV/0!</v>
      </c>
    </row>
    <row r="165" spans="1:9" ht="51" customHeight="1" x14ac:dyDescent="0.2">
      <c r="A165" s="10" t="s">
        <v>115</v>
      </c>
      <c r="B165" s="3" t="s">
        <v>20</v>
      </c>
      <c r="C165" s="3" t="s">
        <v>11</v>
      </c>
      <c r="D165" s="3" t="s">
        <v>26</v>
      </c>
      <c r="E165" s="3" t="s">
        <v>27</v>
      </c>
      <c r="F165" s="21"/>
      <c r="G165" s="55">
        <f>G166</f>
        <v>354700</v>
      </c>
      <c r="H165" s="55">
        <f>H166</f>
        <v>54014.95</v>
      </c>
      <c r="I165" s="79">
        <f t="shared" si="12"/>
        <v>15.228347899633492</v>
      </c>
    </row>
    <row r="166" spans="1:9" ht="47.25" x14ac:dyDescent="0.2">
      <c r="A166" s="10" t="s">
        <v>116</v>
      </c>
      <c r="B166" s="3" t="s">
        <v>20</v>
      </c>
      <c r="C166" s="3" t="s">
        <v>11</v>
      </c>
      <c r="D166" s="3" t="s">
        <v>26</v>
      </c>
      <c r="E166" s="3" t="s">
        <v>117</v>
      </c>
      <c r="F166" s="21"/>
      <c r="G166" s="55">
        <f>G167</f>
        <v>354700</v>
      </c>
      <c r="H166" s="55">
        <f>H167</f>
        <v>54014.95</v>
      </c>
      <c r="I166" s="79">
        <f t="shared" si="12"/>
        <v>15.228347899633492</v>
      </c>
    </row>
    <row r="167" spans="1:9" s="34" customFormat="1" ht="85.5" customHeight="1" x14ac:dyDescent="0.2">
      <c r="A167" s="2" t="s">
        <v>31</v>
      </c>
      <c r="B167" s="3" t="s">
        <v>20</v>
      </c>
      <c r="C167" s="3" t="s">
        <v>11</v>
      </c>
      <c r="D167" s="3" t="s">
        <v>26</v>
      </c>
      <c r="E167" s="3" t="s">
        <v>117</v>
      </c>
      <c r="F167" s="21" t="s">
        <v>35</v>
      </c>
      <c r="G167" s="55">
        <v>354700</v>
      </c>
      <c r="H167" s="63">
        <v>54014.95</v>
      </c>
      <c r="I167" s="79">
        <f t="shared" si="12"/>
        <v>15.228347899633492</v>
      </c>
    </row>
    <row r="168" spans="1:9" s="1" customFormat="1" ht="18.75" customHeight="1" x14ac:dyDescent="0.2">
      <c r="A168" s="10" t="s">
        <v>184</v>
      </c>
      <c r="B168" s="3" t="s">
        <v>20</v>
      </c>
      <c r="C168" s="3" t="s">
        <v>13</v>
      </c>
      <c r="D168" s="3" t="s">
        <v>26</v>
      </c>
      <c r="E168" s="3" t="s">
        <v>27</v>
      </c>
      <c r="F168" s="21"/>
      <c r="G168" s="55">
        <f>G170</f>
        <v>1000</v>
      </c>
      <c r="H168" s="55">
        <f>H170</f>
        <v>0</v>
      </c>
      <c r="I168" s="79">
        <f t="shared" si="12"/>
        <v>0</v>
      </c>
    </row>
    <row r="169" spans="1:9" ht="96.75" customHeight="1" x14ac:dyDescent="0.2">
      <c r="A169" s="10" t="s">
        <v>183</v>
      </c>
      <c r="B169" s="3" t="s">
        <v>20</v>
      </c>
      <c r="C169" s="3" t="s">
        <v>13</v>
      </c>
      <c r="D169" s="3" t="s">
        <v>26</v>
      </c>
      <c r="E169" s="3" t="s">
        <v>182</v>
      </c>
      <c r="F169" s="21"/>
      <c r="G169" s="55">
        <f>G170</f>
        <v>1000</v>
      </c>
      <c r="H169" s="55">
        <f>H170</f>
        <v>0</v>
      </c>
      <c r="I169" s="79">
        <f t="shared" si="12"/>
        <v>0</v>
      </c>
    </row>
    <row r="170" spans="1:9" ht="32.25" customHeight="1" x14ac:dyDescent="0.2">
      <c r="A170" s="2" t="s">
        <v>140</v>
      </c>
      <c r="B170" s="3" t="s">
        <v>20</v>
      </c>
      <c r="C170" s="3" t="s">
        <v>13</v>
      </c>
      <c r="D170" s="3" t="s">
        <v>26</v>
      </c>
      <c r="E170" s="3" t="s">
        <v>182</v>
      </c>
      <c r="F170" s="21" t="s">
        <v>36</v>
      </c>
      <c r="G170" s="55">
        <v>1000</v>
      </c>
      <c r="H170" s="66">
        <v>0</v>
      </c>
      <c r="I170" s="79">
        <f t="shared" si="12"/>
        <v>0</v>
      </c>
    </row>
    <row r="171" spans="1:9" ht="19.5" customHeight="1" x14ac:dyDescent="0.2">
      <c r="A171" s="7"/>
      <c r="B171" s="47"/>
      <c r="C171" s="47"/>
      <c r="D171" s="47"/>
      <c r="E171" s="47"/>
      <c r="F171" s="48"/>
      <c r="G171" s="57"/>
    </row>
    <row r="172" spans="1:9" ht="19.5" customHeight="1" x14ac:dyDescent="0.2">
      <c r="A172" s="84" t="s">
        <v>139</v>
      </c>
      <c r="B172" s="84"/>
      <c r="C172" s="84"/>
      <c r="D172" s="84"/>
      <c r="E172" s="84"/>
      <c r="F172" s="44"/>
    </row>
    <row r="173" spans="1:9" ht="18.75" x14ac:dyDescent="0.3">
      <c r="A173" s="84" t="s">
        <v>136</v>
      </c>
      <c r="B173" s="84"/>
      <c r="C173" s="84"/>
      <c r="D173" s="84"/>
      <c r="E173" s="84"/>
      <c r="G173" s="58" t="s">
        <v>135</v>
      </c>
    </row>
    <row r="174" spans="1:9" s="40" customFormat="1" ht="18.75" x14ac:dyDescent="0.2">
      <c r="A174" s="45"/>
      <c r="B174" s="4"/>
      <c r="C174" s="4"/>
      <c r="D174" s="4"/>
      <c r="E174" s="11"/>
      <c r="F174" s="24"/>
      <c r="G174" s="59"/>
      <c r="H174" s="81"/>
      <c r="I174" s="61"/>
    </row>
    <row r="175" spans="1:9" ht="18.75" x14ac:dyDescent="0.2">
      <c r="A175" s="45"/>
      <c r="B175" s="4"/>
      <c r="C175" s="4"/>
      <c r="D175" s="4"/>
      <c r="E175" s="11"/>
      <c r="F175" s="18"/>
      <c r="G175" s="53"/>
    </row>
    <row r="176" spans="1:9" ht="18.75" x14ac:dyDescent="0.2">
      <c r="A176" s="45"/>
      <c r="B176" s="4"/>
      <c r="C176" s="4"/>
      <c r="D176" s="4"/>
      <c r="E176" s="11"/>
      <c r="F176" s="18"/>
      <c r="G176" s="53"/>
    </row>
    <row r="177" spans="1:9" ht="18.75" x14ac:dyDescent="0.2">
      <c r="A177" s="45"/>
      <c r="B177" s="4"/>
      <c r="C177" s="4"/>
      <c r="D177" s="4"/>
      <c r="E177" s="11"/>
      <c r="F177" s="18"/>
      <c r="G177" s="53"/>
    </row>
    <row r="178" spans="1:9" ht="18.75" x14ac:dyDescent="0.2">
      <c r="A178" s="45"/>
      <c r="B178" s="4"/>
      <c r="C178" s="4"/>
      <c r="D178" s="4"/>
      <c r="E178" s="11"/>
      <c r="F178" s="18"/>
      <c r="G178" s="53"/>
    </row>
    <row r="179" spans="1:9" ht="18.75" x14ac:dyDescent="0.2">
      <c r="A179" s="45"/>
      <c r="B179" s="4"/>
      <c r="C179" s="4"/>
      <c r="D179" s="4"/>
      <c r="E179" s="11"/>
      <c r="F179" s="18"/>
      <c r="G179" s="53"/>
    </row>
    <row r="180" spans="1:9" ht="36.75" customHeight="1" x14ac:dyDescent="0.2"/>
    <row r="181" spans="1:9" ht="30.75" customHeight="1" x14ac:dyDescent="0.2"/>
    <row r="182" spans="1:9" ht="19.899999999999999" customHeight="1" x14ac:dyDescent="0.2"/>
    <row r="183" spans="1:9" s="34" customFormat="1" ht="19.149999999999999" customHeight="1" x14ac:dyDescent="0.2">
      <c r="A183" s="46"/>
      <c r="B183" s="16"/>
      <c r="C183" s="16"/>
      <c r="D183" s="16"/>
      <c r="E183" s="17"/>
      <c r="F183" s="23"/>
      <c r="G183" s="52"/>
      <c r="H183" s="82"/>
      <c r="I183" s="62"/>
    </row>
    <row r="184" spans="1:9" s="34" customFormat="1" x14ac:dyDescent="0.2">
      <c r="A184" s="46"/>
      <c r="B184" s="16"/>
      <c r="C184" s="16"/>
      <c r="D184" s="16"/>
      <c r="E184" s="17"/>
      <c r="F184" s="23"/>
      <c r="G184" s="52"/>
      <c r="H184" s="82"/>
      <c r="I184" s="62"/>
    </row>
  </sheetData>
  <mergeCells count="12">
    <mergeCell ref="B1:I1"/>
    <mergeCell ref="B2:I2"/>
    <mergeCell ref="B3:I3"/>
    <mergeCell ref="B4:I4"/>
    <mergeCell ref="A7:I7"/>
    <mergeCell ref="A8:I8"/>
    <mergeCell ref="A9:I9"/>
    <mergeCell ref="A10:I10"/>
    <mergeCell ref="A173:E173"/>
    <mergeCell ref="A172:E172"/>
    <mergeCell ref="B13:E13"/>
    <mergeCell ref="A11:G11"/>
  </mergeCells>
  <phoneticPr fontId="0" type="noConversion"/>
  <pageMargins left="1.1811023622047245" right="0.39370078740157483" top="0.78740157480314965" bottom="0.78740157480314965" header="0" footer="0"/>
  <pageSetup paperSize="9" scale="86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obshi-otdel</cp:lastModifiedBy>
  <cp:lastPrinted>2024-04-22T13:58:25Z</cp:lastPrinted>
  <dcterms:created xsi:type="dcterms:W3CDTF">2008-03-17T05:55:29Z</dcterms:created>
  <dcterms:modified xsi:type="dcterms:W3CDTF">2024-04-23T12:36:56Z</dcterms:modified>
</cp:coreProperties>
</file>