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ЛЕНА\БЛАГОДАРКА\ИСПОЛНЕНИЕ бюджета\2025\1 кв. 25\Постановление 1 кв.25\"/>
    </mc:Choice>
  </mc:AlternateContent>
  <xr:revisionPtr revIDLastSave="0" documentId="13_ncr:1_{5A2AD84F-BACB-45EA-8557-E26642788A6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</sheets>
  <definedNames>
    <definedName name="_xlnm.Print_Area" localSheetId="0">Лист1!$A$1:$I$176</definedName>
  </definedNames>
  <calcPr calcId="181029"/>
</workbook>
</file>

<file path=xl/calcChain.xml><?xml version="1.0" encoding="utf-8"?>
<calcChain xmlns="http://schemas.openxmlformats.org/spreadsheetml/2006/main">
  <c r="G143" i="1" l="1"/>
  <c r="H73" i="1"/>
  <c r="G73" i="1"/>
  <c r="H99" i="1"/>
  <c r="G99" i="1"/>
  <c r="H115" i="1"/>
  <c r="I116" i="1"/>
  <c r="G115" i="1"/>
  <c r="H110" i="1"/>
  <c r="G110" i="1"/>
  <c r="I111" i="1"/>
  <c r="I115" i="1" l="1"/>
  <c r="I110" i="1"/>
  <c r="H108" i="1" l="1"/>
  <c r="G33" i="1"/>
  <c r="I173" i="1"/>
  <c r="I170" i="1"/>
  <c r="I167" i="1"/>
  <c r="I164" i="1"/>
  <c r="I160" i="1"/>
  <c r="I156" i="1"/>
  <c r="I151" i="1"/>
  <c r="I150" i="1"/>
  <c r="I145" i="1"/>
  <c r="I144" i="1"/>
  <c r="I139" i="1"/>
  <c r="I137" i="1"/>
  <c r="I136" i="1"/>
  <c r="I135" i="1"/>
  <c r="I131" i="1"/>
  <c r="I129" i="1"/>
  <c r="I125" i="1"/>
  <c r="I120" i="1"/>
  <c r="I114" i="1"/>
  <c r="I109" i="1"/>
  <c r="I107" i="1"/>
  <c r="I106" i="1"/>
  <c r="I104" i="1"/>
  <c r="I103" i="1"/>
  <c r="I101" i="1"/>
  <c r="I97" i="1"/>
  <c r="I96" i="1"/>
  <c r="I93" i="1"/>
  <c r="I91" i="1"/>
  <c r="I87" i="1"/>
  <c r="I85" i="1"/>
  <c r="I81" i="1"/>
  <c r="I77" i="1"/>
  <c r="I72" i="1"/>
  <c r="I67" i="1"/>
  <c r="I62" i="1"/>
  <c r="I58" i="1"/>
  <c r="I54" i="1"/>
  <c r="I50" i="1"/>
  <c r="I49" i="1"/>
  <c r="I47" i="1"/>
  <c r="I45" i="1"/>
  <c r="I44" i="1"/>
  <c r="I42" i="1"/>
  <c r="I40" i="1"/>
  <c r="I35" i="1"/>
  <c r="I34" i="1"/>
  <c r="I30" i="1"/>
  <c r="I26" i="1"/>
  <c r="I22" i="1"/>
  <c r="I20" i="1"/>
  <c r="I19" i="1"/>
  <c r="I18" i="1"/>
  <c r="H53" i="1" l="1"/>
  <c r="H51" i="1"/>
  <c r="H61" i="1"/>
  <c r="H57" i="1"/>
  <c r="H66" i="1"/>
  <c r="H71" i="1"/>
  <c r="H80" i="1"/>
  <c r="H79" i="1"/>
  <c r="H78" i="1"/>
  <c r="H76" i="1"/>
  <c r="H84" i="1"/>
  <c r="H83" i="1"/>
  <c r="H82" i="1" s="1"/>
  <c r="H92" i="1"/>
  <c r="H90" i="1"/>
  <c r="H89" i="1"/>
  <c r="H88" i="1"/>
  <c r="H95" i="1"/>
  <c r="H94" i="1" s="1"/>
  <c r="H102" i="1"/>
  <c r="H100" i="1"/>
  <c r="H105" i="1"/>
  <c r="H119" i="1"/>
  <c r="H113" i="1"/>
  <c r="H112" i="1"/>
  <c r="H98" i="1" s="1"/>
  <c r="H128" i="1"/>
  <c r="H127" i="1"/>
  <c r="H124" i="1"/>
  <c r="H123" i="1"/>
  <c r="H122" i="1"/>
  <c r="H126" i="1" l="1"/>
  <c r="H118" i="1"/>
  <c r="H60" i="1"/>
  <c r="H75" i="1"/>
  <c r="H70" i="1"/>
  <c r="H56" i="1"/>
  <c r="H65" i="1"/>
  <c r="H52" i="1"/>
  <c r="H134" i="1"/>
  <c r="H138" i="1"/>
  <c r="H143" i="1"/>
  <c r="H149" i="1"/>
  <c r="H155" i="1"/>
  <c r="H153" i="1"/>
  <c r="H152" i="1"/>
  <c r="H159" i="1"/>
  <c r="H158" i="1"/>
  <c r="H157" i="1"/>
  <c r="H163" i="1"/>
  <c r="H169" i="1"/>
  <c r="H172" i="1"/>
  <c r="H171" i="1"/>
  <c r="H33" i="1"/>
  <c r="H29" i="1"/>
  <c r="H25" i="1"/>
  <c r="H24" i="1" s="1"/>
  <c r="H23" i="1" s="1"/>
  <c r="H21" i="1"/>
  <c r="H17" i="1"/>
  <c r="H16" i="1" s="1"/>
  <c r="H15" i="1" s="1"/>
  <c r="H48" i="1"/>
  <c r="H46" i="1"/>
  <c r="H43" i="1"/>
  <c r="H39" i="1"/>
  <c r="H38" i="1"/>
  <c r="G89" i="1"/>
  <c r="I89" i="1" s="1"/>
  <c r="I73" i="1"/>
  <c r="G88" i="1"/>
  <c r="I88" i="1" s="1"/>
  <c r="H142" i="1" l="1"/>
  <c r="H55" i="1"/>
  <c r="H69" i="1"/>
  <c r="H162" i="1"/>
  <c r="H154" i="1"/>
  <c r="H133" i="1"/>
  <c r="H64" i="1"/>
  <c r="H37" i="1"/>
  <c r="H168" i="1"/>
  <c r="H148" i="1"/>
  <c r="H74" i="1"/>
  <c r="H59" i="1"/>
  <c r="H117" i="1"/>
  <c r="H32" i="1"/>
  <c r="H31" i="1" s="1"/>
  <c r="I33" i="1"/>
  <c r="H28" i="1"/>
  <c r="G171" i="1"/>
  <c r="I171" i="1" s="1"/>
  <c r="I99" i="1"/>
  <c r="G112" i="1"/>
  <c r="G92" i="1"/>
  <c r="I92" i="1" s="1"/>
  <c r="G38" i="1"/>
  <c r="G37" i="1" s="1"/>
  <c r="G48" i="1"/>
  <c r="I48" i="1" s="1"/>
  <c r="G43" i="1"/>
  <c r="I43" i="1" s="1"/>
  <c r="G102" i="1"/>
  <c r="I102" i="1" s="1"/>
  <c r="G149" i="1"/>
  <c r="G148" i="1" s="1"/>
  <c r="G147" i="1" s="1"/>
  <c r="G146" i="1" s="1"/>
  <c r="G142" i="1"/>
  <c r="G141" i="1" s="1"/>
  <c r="G140" i="1" s="1"/>
  <c r="G122" i="1"/>
  <c r="I122" i="1" s="1"/>
  <c r="G123" i="1"/>
  <c r="I123" i="1" s="1"/>
  <c r="G124" i="1"/>
  <c r="I124" i="1" s="1"/>
  <c r="G17" i="1"/>
  <c r="G172" i="1"/>
  <c r="I172" i="1" s="1"/>
  <c r="G78" i="1"/>
  <c r="I78" i="1" s="1"/>
  <c r="G79" i="1"/>
  <c r="I79" i="1" s="1"/>
  <c r="G80" i="1"/>
  <c r="I80" i="1" s="1"/>
  <c r="G21" i="1"/>
  <c r="I21" i="1" s="1"/>
  <c r="G83" i="1"/>
  <c r="G84" i="1"/>
  <c r="I84" i="1" s="1"/>
  <c r="G157" i="1"/>
  <c r="I157" i="1" s="1"/>
  <c r="G105" i="1"/>
  <c r="I105" i="1" s="1"/>
  <c r="G86" i="1"/>
  <c r="I86" i="1" s="1"/>
  <c r="G127" i="1"/>
  <c r="G130" i="1"/>
  <c r="I130" i="1" s="1"/>
  <c r="G165" i="1"/>
  <c r="I165" i="1" s="1"/>
  <c r="G166" i="1"/>
  <c r="I166" i="1" s="1"/>
  <c r="G61" i="1"/>
  <c r="G57" i="1"/>
  <c r="G53" i="1"/>
  <c r="G51" i="1"/>
  <c r="I51" i="1" s="1"/>
  <c r="G46" i="1"/>
  <c r="I46" i="1" s="1"/>
  <c r="G41" i="1"/>
  <c r="I41" i="1" s="1"/>
  <c r="G39" i="1"/>
  <c r="I39" i="1" s="1"/>
  <c r="G108" i="1"/>
  <c r="I108" i="1" s="1"/>
  <c r="G113" i="1"/>
  <c r="I113" i="1" s="1"/>
  <c r="G95" i="1"/>
  <c r="G100" i="1"/>
  <c r="I100" i="1" s="1"/>
  <c r="G71" i="1"/>
  <c r="G32" i="1"/>
  <c r="G138" i="1"/>
  <c r="I138" i="1" s="1"/>
  <c r="G158" i="1"/>
  <c r="I158" i="1" s="1"/>
  <c r="G159" i="1"/>
  <c r="I159" i="1" s="1"/>
  <c r="G153" i="1"/>
  <c r="I153" i="1" s="1"/>
  <c r="G155" i="1"/>
  <c r="G154" i="1" s="1"/>
  <c r="G152" i="1"/>
  <c r="I152" i="1" s="1"/>
  <c r="G134" i="1"/>
  <c r="I134" i="1" s="1"/>
  <c r="G119" i="1"/>
  <c r="G128" i="1"/>
  <c r="I128" i="1" s="1"/>
  <c r="G169" i="1"/>
  <c r="G168" i="1" s="1"/>
  <c r="G163" i="1"/>
  <c r="G162" i="1" s="1"/>
  <c r="G90" i="1"/>
  <c r="I90" i="1" s="1"/>
  <c r="G76" i="1"/>
  <c r="G66" i="1"/>
  <c r="G29" i="1"/>
  <c r="G28" i="1" s="1"/>
  <c r="G27" i="1" s="1"/>
  <c r="G25" i="1"/>
  <c r="I112" i="1" l="1"/>
  <c r="G98" i="1"/>
  <c r="I38" i="1"/>
  <c r="I155" i="1"/>
  <c r="G70" i="1"/>
  <c r="I71" i="1"/>
  <c r="G65" i="1"/>
  <c r="I66" i="1"/>
  <c r="G52" i="1"/>
  <c r="I52" i="1" s="1"/>
  <c r="I53" i="1"/>
  <c r="I169" i="1"/>
  <c r="H36" i="1"/>
  <c r="I37" i="1"/>
  <c r="H63" i="1"/>
  <c r="I154" i="1"/>
  <c r="I162" i="1"/>
  <c r="H68" i="1"/>
  <c r="I29" i="1"/>
  <c r="I163" i="1"/>
  <c r="G75" i="1"/>
  <c r="I76" i="1"/>
  <c r="G56" i="1"/>
  <c r="I57" i="1"/>
  <c r="I149" i="1"/>
  <c r="H161" i="1"/>
  <c r="I168" i="1"/>
  <c r="I143" i="1"/>
  <c r="G118" i="1"/>
  <c r="I119" i="1"/>
  <c r="G60" i="1"/>
  <c r="I61" i="1"/>
  <c r="G126" i="1"/>
  <c r="I126" i="1" s="1"/>
  <c r="I127" i="1"/>
  <c r="H147" i="1"/>
  <c r="I148" i="1"/>
  <c r="H132" i="1"/>
  <c r="H141" i="1"/>
  <c r="I142" i="1"/>
  <c r="G94" i="1"/>
  <c r="I94" i="1" s="1"/>
  <c r="I95" i="1"/>
  <c r="G82" i="1"/>
  <c r="I82" i="1" s="1"/>
  <c r="I83" i="1"/>
  <c r="G31" i="1"/>
  <c r="I31" i="1" s="1"/>
  <c r="I32" i="1"/>
  <c r="H27" i="1"/>
  <c r="I28" i="1"/>
  <c r="G24" i="1"/>
  <c r="I25" i="1"/>
  <c r="G16" i="1"/>
  <c r="I17" i="1"/>
  <c r="I98" i="1"/>
  <c r="G161" i="1"/>
  <c r="G133" i="1"/>
  <c r="G132" i="1" s="1"/>
  <c r="G64" i="1" l="1"/>
  <c r="I65" i="1"/>
  <c r="H140" i="1"/>
  <c r="I140" i="1" s="1"/>
  <c r="I141" i="1"/>
  <c r="G117" i="1"/>
  <c r="I117" i="1" s="1"/>
  <c r="I118" i="1"/>
  <c r="G74" i="1"/>
  <c r="I74" i="1" s="1"/>
  <c r="I75" i="1"/>
  <c r="I133" i="1"/>
  <c r="G59" i="1"/>
  <c r="I59" i="1" s="1"/>
  <c r="I60" i="1"/>
  <c r="G55" i="1"/>
  <c r="I56" i="1"/>
  <c r="H146" i="1"/>
  <c r="I146" i="1" s="1"/>
  <c r="I147" i="1"/>
  <c r="G121" i="1"/>
  <c r="H121" i="1"/>
  <c r="I132" i="1"/>
  <c r="I161" i="1"/>
  <c r="G69" i="1"/>
  <c r="I70" i="1"/>
  <c r="I27" i="1"/>
  <c r="H14" i="1"/>
  <c r="G23" i="1"/>
  <c r="I23" i="1" s="1"/>
  <c r="I24" i="1"/>
  <c r="G15" i="1"/>
  <c r="I16" i="1"/>
  <c r="I121" i="1" l="1"/>
  <c r="G68" i="1"/>
  <c r="I68" i="1" s="1"/>
  <c r="I69" i="1"/>
  <c r="H13" i="1"/>
  <c r="I55" i="1"/>
  <c r="G36" i="1"/>
  <c r="I36" i="1" s="1"/>
  <c r="G63" i="1"/>
  <c r="I63" i="1" s="1"/>
  <c r="I64" i="1"/>
  <c r="I15" i="1"/>
  <c r="G14" i="1"/>
  <c r="I14" i="1" l="1"/>
  <c r="G13" i="1"/>
  <c r="I13" i="1" s="1"/>
</calcChain>
</file>

<file path=xl/sharedStrings.xml><?xml version="1.0" encoding="utf-8"?>
<sst xmlns="http://schemas.openxmlformats.org/spreadsheetml/2006/main" count="840" uniqueCount="197">
  <si>
    <t>Всего</t>
  </si>
  <si>
    <t>Наименование</t>
  </si>
  <si>
    <t>ЦСР</t>
  </si>
  <si>
    <t>ВР</t>
  </si>
  <si>
    <t>01</t>
  </si>
  <si>
    <t>03</t>
  </si>
  <si>
    <t>05</t>
  </si>
  <si>
    <t>02</t>
  </si>
  <si>
    <t>0</t>
  </si>
  <si>
    <t>1</t>
  </si>
  <si>
    <t>2</t>
  </si>
  <si>
    <t>3</t>
  </si>
  <si>
    <t>4</t>
  </si>
  <si>
    <t>5</t>
  </si>
  <si>
    <t>Обеспечение первичных мер пожарной безопасности в границах населенных пунктов поселения</t>
  </si>
  <si>
    <t>6</t>
  </si>
  <si>
    <t>7</t>
  </si>
  <si>
    <t>06</t>
  </si>
  <si>
    <t>07</t>
  </si>
  <si>
    <t>08</t>
  </si>
  <si>
    <t>99</t>
  </si>
  <si>
    <t>Реализация мероприятий по профилактике терроризма и экстремизма</t>
  </si>
  <si>
    <t>Благоустройство территории сельского поселения</t>
  </si>
  <si>
    <t>Мероприятия по укреплению правопорядка, профилактике правонарушений, усилению борьбы с преступностью</t>
  </si>
  <si>
    <t>Мероприятия по пожарной безопасности</t>
  </si>
  <si>
    <t>Образование и организация деятельности административных комиссий</t>
  </si>
  <si>
    <t>00</t>
  </si>
  <si>
    <t>00000</t>
  </si>
  <si>
    <t>00190</t>
  </si>
  <si>
    <t xml:space="preserve">Обеспечение деятельности администрации муниципального образования </t>
  </si>
  <si>
    <t>Расходы на обеспечение функций органов местного самоуправления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</si>
  <si>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</si>
  <si>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Закупка товаров, работ и услуг для государственных (муниципальных) нужд</t>
  </si>
  <si>
    <t>Иные бюджетные ассигнования</t>
  </si>
  <si>
    <t>Осуществление отдельных государственных полномочий по образованию и организации деятельности административных комиссий</t>
  </si>
  <si>
    <t>100</t>
  </si>
  <si>
    <t>200</t>
  </si>
  <si>
    <t>800</t>
  </si>
  <si>
    <t>60190</t>
  </si>
  <si>
    <t>Реализация мероприятий развития территориального общественного самоуправления территории сельского поселения</t>
  </si>
  <si>
    <t>Социальное обеспечение и иные выплаты населению</t>
  </si>
  <si>
    <t>Прочие обязательства муниципального образования</t>
  </si>
  <si>
    <t>11520</t>
  </si>
  <si>
    <t>300</t>
  </si>
  <si>
    <t>10050</t>
  </si>
  <si>
    <t>Предупреждение и ликвидация последствий чрезвычайных ситуаций и стихийных бедствий природного и техногенного характера</t>
  </si>
  <si>
    <t>10540</t>
  </si>
  <si>
    <t>20590</t>
  </si>
  <si>
    <t>Повышение эффективности мер, направленных на обеспечение общественной безопасности, укреплению правопорядка и профилактики правонарушений</t>
  </si>
  <si>
    <t>Противодействие терроризму и экстремизму в муниципальном образовании</t>
  </si>
  <si>
    <t>09560</t>
  </si>
  <si>
    <t>10110</t>
  </si>
  <si>
    <t>Создание необходимых условий для укрепления пожарной безопасности в населенных пунктах</t>
  </si>
  <si>
    <t>10280</t>
  </si>
  <si>
    <t>Реализация мероприятий по обеспечению безопасности людей на водных объектах, охране их жизни и здоровья</t>
  </si>
  <si>
    <t>10040</t>
  </si>
  <si>
    <t>Мероприятия в области охраны, восстановления и использования лесов</t>
  </si>
  <si>
    <t>10500</t>
  </si>
  <si>
    <t>Реализация мероприятий по поддержке сельскохозяйственного производства</t>
  </si>
  <si>
    <t>10030</t>
  </si>
  <si>
    <t>Капитальный ремонт, содержание и ремонт автомобильных дорог муниципального образования</t>
  </si>
  <si>
    <t>Содержание и ремонт автомобильных дорог общего пользования населенных пунктов</t>
  </si>
  <si>
    <t>10430</t>
  </si>
  <si>
    <t>Жилище</t>
  </si>
  <si>
    <t>Мероприятия по содержанию жилищного фонда</t>
  </si>
  <si>
    <t>10060</t>
  </si>
  <si>
    <t>Коммунальное хозяйство сельского поселения</t>
  </si>
  <si>
    <t>Поддержка коммунального хозяйства</t>
  </si>
  <si>
    <t>10770</t>
  </si>
  <si>
    <t>Реализация мероприятий по благоустройству поселений</t>
  </si>
  <si>
    <t>10100</t>
  </si>
  <si>
    <t>Поддержка учреждений культуры в муниципальном образовании</t>
  </si>
  <si>
    <t>Расходы на обеспечение деятельности (оказание услуг) муниципальных учреждений</t>
  </si>
  <si>
    <t>00590</t>
  </si>
  <si>
    <t>11390</t>
  </si>
  <si>
    <t>Реализация мероприятий по развитию физической культуры и спорта</t>
  </si>
  <si>
    <t>10670</t>
  </si>
  <si>
    <t>10900</t>
  </si>
  <si>
    <t>Непрограммное направление расходов органов муниципального образования</t>
  </si>
  <si>
    <t>Межбюджетные трансферты</t>
  </si>
  <si>
    <t>500</t>
  </si>
  <si>
    <t>Транспорт</t>
  </si>
  <si>
    <t>Мероприятия по организации транспортных услуг</t>
  </si>
  <si>
    <t>10180</t>
  </si>
  <si>
    <t>Осуществление отдельных государственных полномочий</t>
  </si>
  <si>
    <t>Обеспечение проживающих в поселении и нуждающихся в жилых помещениях малоимущих граждан жилыми помещениями, организация строительства и содержания муниципального жилищного фонда, создание условий для жилищного строительства, осуществление муниципального контроля, а также иных полномочий органов местного самоуправления в соответствии с жилищным законодательством</t>
  </si>
  <si>
    <t>Обеспечение деятельности муниципальных учреждений культуры, искусства и кинематографии</t>
  </si>
  <si>
    <t>Старшее поколение</t>
  </si>
  <si>
    <t>09</t>
  </si>
  <si>
    <t>Муниципальная программа   "Обеспечение безопасности населения в Благодарненском сельском поселении Отрадненского района"</t>
  </si>
  <si>
    <t>10550</t>
  </si>
  <si>
    <t>Подготовка населения и организаций к действиям в чрезвычайной ситуации в мирное и военное время</t>
  </si>
  <si>
    <t>Муниципальная программа   "Развитие сельского хозяйства и регулирование рынков сельскохозяйственной продукции, сырья и продовольствия в Благодарненском сельском поселении Отрадненского района"</t>
  </si>
  <si>
    <t>Основные мероприятия муниципальной программы Благодарненского сельского поселения "Развитие сельского хозяйства и регулирование рынков сельскохозяйственной продукции, сырья и продовольствия в Благодарненском сельском поселении Отрадненского района"</t>
  </si>
  <si>
    <t>Муниципальная программа "Экономическое развитие и инновационная экономика в Благодарненском сельском поселении Отрадненского района"</t>
  </si>
  <si>
    <t>Прочие мероприятия в области поддержки малого и среднего предпринимательства</t>
  </si>
  <si>
    <t>04</t>
  </si>
  <si>
    <t>11450</t>
  </si>
  <si>
    <t>10070</t>
  </si>
  <si>
    <t>Комплексное развитие газификации населенных пунктов Отрадненского района</t>
  </si>
  <si>
    <t>Реализация мероприятий по организации газоснабжения населения</t>
  </si>
  <si>
    <t>Реализация мероприятий в области озеленения</t>
  </si>
  <si>
    <t>10080</t>
  </si>
  <si>
    <t>Реализация мероприятий по организации и содержанию мест захоронения</t>
  </si>
  <si>
    <t>10090</t>
  </si>
  <si>
    <t>Муниципальная программа   "Развитие культуры  в Благодарненском сельском поселении Отрадненского района"</t>
  </si>
  <si>
    <t>Культура Кубани в муниципальном образовании</t>
  </si>
  <si>
    <t>Комплектование книжных фондов библиотек муниципальных образований</t>
  </si>
  <si>
    <t>09820</t>
  </si>
  <si>
    <t>Муниципальная программа   "Развитие физической культуры и массового спорта в Благодарненском сельском поселении Отрадненского района"</t>
  </si>
  <si>
    <t>Муниципальная программа  "Молодежь  Благодарненского сельского поселения Отрадненского района"</t>
  </si>
  <si>
    <t>Основные мероприятия муниципальной программы  "Молодежь  Благодарненского сельского поселения Отрадненского района"</t>
  </si>
  <si>
    <t>40010</t>
  </si>
  <si>
    <t>Осуществление отдельных полномочий Российской Федерации и государственных полномочий Краснодарского края</t>
  </si>
  <si>
    <t>Осуществление первичного воинского учета на территориях, где отсутствуют военные комиссариаты</t>
  </si>
  <si>
    <t>51180</t>
  </si>
  <si>
    <t>к решению Совета Благодарненского сельс-</t>
  </si>
  <si>
    <t>кого поселения Отрадненского района</t>
  </si>
  <si>
    <t>S2440</t>
  </si>
  <si>
    <t>Капитальный ремонт и ремонт автомобильных дорог общего пользования местного значения</t>
  </si>
  <si>
    <t>Капитальные вложения в объекты государственной (муниципальной) собственности</t>
  </si>
  <si>
    <t>Отдельные мероприятия непрограммного обеспечения деятельности администрации муниципального образования</t>
  </si>
  <si>
    <t>10150</t>
  </si>
  <si>
    <t>Организационное и материально-техническое обеспечение подготовки и проведения муниципальных выборов местного референдума, голосования по отзыву депутата, члена выборного органа местного самоуправления, выборного должностного лица местного самоуправления, голосования по вопросам изменения границ муниципального образования, преобразования муниципального образования</t>
  </si>
  <si>
    <t>Организационные и профилактические мероприятия, мероприятия по минимизации и ликвидации последствий террористических проявлений, информационно-пропагандистское и научно-методическое обеспечение работы по профилактике терроризма и экстремизма</t>
  </si>
  <si>
    <t xml:space="preserve">Организация материального, технического и хозяйственного обеспечения деятельности администрации Благодарненского сельского поселения </t>
  </si>
  <si>
    <t xml:space="preserve">Осуществление платежей по обслуживанию долговых обязательств </t>
  </si>
  <si>
    <t>10520</t>
  </si>
  <si>
    <t>Процентные платежи по долговым обязательствам</t>
  </si>
  <si>
    <t>700</t>
  </si>
  <si>
    <t>Обслуживание государственного (муниципального) долга</t>
  </si>
  <si>
    <t>L5190</t>
  </si>
  <si>
    <t>Поддержка отрасли культуры</t>
  </si>
  <si>
    <t>Е.Н. Иванищенко</t>
  </si>
  <si>
    <t>сельского поселения Отрадненского района</t>
  </si>
  <si>
    <t>12950</t>
  </si>
  <si>
    <t>Поддержка местных инициатив по итогам краевого конкурса</t>
  </si>
  <si>
    <t>Финансист администрации Благодарненского</t>
  </si>
  <si>
    <t>Закупка товаров, работ и услуг для обеспечения государственных (муниципальных) нужд</t>
  </si>
  <si>
    <t>Реализация мероприятий развития территориального общественного самоуправления территории  сельского поселения</t>
  </si>
  <si>
    <t>Повышение эффективности работы органов местного самоуправления, органов территориального общественного самоуправления сельских поселений по решению вопросов местного значения, развитию и укреплению экономического потенциала</t>
  </si>
  <si>
    <t>Реализация муниципальных функций, связанных с муниципальным управлением, владение, пользование и распоряжение имуществом сельского поселения</t>
  </si>
  <si>
    <t xml:space="preserve">Мероприятия по защите населения и территорий от чрезвычайных ситуаций природного и техногенного характера, гражданской обороне в муниципальном образовании </t>
  </si>
  <si>
    <t>Снижение риска чрезвычайных ситауций природного и техногенного характера, информирование населения в местах массового пребывания людей, об угрозе возникновения чрезвычайных ситуаций межмуниципального и регионального характера</t>
  </si>
  <si>
    <t xml:space="preserve">Резервные фонды администрации муниципального образования </t>
  </si>
  <si>
    <t>Укрепление правопорядка, профилактика правонарушений, усиление борьбы с преступностью и противодействие коррупции в Благодарненском сельском поселении Отрадненского района</t>
  </si>
  <si>
    <t>Поддержка сельскохозяйственного производства в Благодарненском сельском поселении Отрадненского района</t>
  </si>
  <si>
    <t>Поддержка малого и среднего предпринимательства в муниципальном образовании</t>
  </si>
  <si>
    <t>Консультационная и информационная поддержка субъектов малого и среднего бизнеса, пропаганда и популяризация предпринимательской деятельности, развитие инвестиционной активности предпринимательства</t>
  </si>
  <si>
    <t>Обеспечение дорожной деятельности в отношении автомобильных дорог общего пользования, а также капитального ремонта</t>
  </si>
  <si>
    <t>Проведение комплекса мероприятий по модернизации, строительству, реконструкции и ремонту объектов водоснабжения населенных пунктов Благодарненского сельского поселения Отрадненского района</t>
  </si>
  <si>
    <t>Повышение уровня благоустройства населенных пунктов Благодарненского сельского поселения Отрадненского района</t>
  </si>
  <si>
    <t>Организация и создание условий для предоставления транспортных услуг населению</t>
  </si>
  <si>
    <t>Создание условий для свободного и оперативного доступа к информационным ресурсам и знаниям, сохранение и предотвращение утраты культурного наследия Кубани</t>
  </si>
  <si>
    <t>Компенсация расходов на оплату жилых помещений, отопления и освещения работникам государственных и муниципальных учреждений, проживающим и работающим в сельской местности</t>
  </si>
  <si>
    <t>Создание необходимых условий для сохранения и улучшения физического здоровья жителей Отрадненского района, укрепление материально-технической базы спортивных школ, создание необходимых условий для подготовки спортсменов и спортивного резерва, создание условий для регулярных занятий физической культурой и спортом различных слоев населения</t>
  </si>
  <si>
    <t>Основные мероприятия муниципальной программы "Развитие физической культуры и массового спорта в Благодарненском сельском поселении Отрадненского района"</t>
  </si>
  <si>
    <t xml:space="preserve">Развитие и реализация потенциала молодежи муниципального образования </t>
  </si>
  <si>
    <t>Реализация мероприятий муниципальной программы "Молодежь  Благодарненского сельского поселения Отрадненского района"</t>
  </si>
  <si>
    <t>Содействие в повышении уровня и качества жизни граждан пожилого возраста путем предоставления различных мер социальной поддержки на основе индивидуальной оценки нуждаемости в социальном обслуживании</t>
  </si>
  <si>
    <t>Дополнительное материальное обеспечение лиц, замещавших выборные муниципальные должности, муниципальные должности муниципальной службы муниципального образования</t>
  </si>
  <si>
    <t>Непрограммные расходы администрации муниципального образования</t>
  </si>
  <si>
    <t>Иные межбюджетные трансферты о передаче Контрольно-счетной палате муниципального образования Отрадненский район полномочий Контрольно-счетного органа сельского поселения Отрадненского района по осуществлению внешнего муниципального финансового контроля</t>
  </si>
  <si>
    <t>Передача полномочий органу внутреннего муниципального финансового контроля муниципального образования Отрадненский район по осуществлению внутреннего муниципального финансового контроля сельских поселений Отрадненского района</t>
  </si>
  <si>
    <t>Обеспечение градостроительной деятельности на территории муниципального образования Отрадненский район</t>
  </si>
  <si>
    <t>11040</t>
  </si>
  <si>
    <t>Мероприятия по наполнению сведений ЕГРН</t>
  </si>
  <si>
    <t>11190</t>
  </si>
  <si>
    <t>Социально-культурное развитие и организация досуга населения муниципального образования</t>
  </si>
  <si>
    <t>Обеспечение муниципальной поддержки социально-культурного развития и улучшения качества организации досуга населения Благодарненского сельского поселения</t>
  </si>
  <si>
    <t>Мероприятия по реализации проекта "Фестиваль танцевальных вечеров на селе "Хоровод дружбы"</t>
  </si>
  <si>
    <t>09830</t>
  </si>
  <si>
    <t>Муниципальная программа   "Создание условий для развития муниципальной политики в отдельных секторах экономики Благодарненского сельского поселения Отрадненского района"</t>
  </si>
  <si>
    <t>Муниципальная программа "Социальная поддержка граждан Благодарненского сельского поселения Отрадненского района"</t>
  </si>
  <si>
    <t>Муниципальная программа  "Комплексное и устойчивое развитие Благодарненского сельского поселения Отрадненского района"</t>
  </si>
  <si>
    <t>12190</t>
  </si>
  <si>
    <t>Приложение № 4</t>
  </si>
  <si>
    <t>S0330</t>
  </si>
  <si>
    <t>Развитие водоснабжения населенных пунктов</t>
  </si>
  <si>
    <t>Реализация проектов местных иннициатив</t>
  </si>
  <si>
    <t>11080</t>
  </si>
  <si>
    <t>Выявление объектов накопленного вреда окружающей среде и организация ликвидации такого вреда применительно к территориям, расположенным в границах земельных участков, находящихся в собственности поселения</t>
  </si>
  <si>
    <t>Отдельные полномочия сельского поселения</t>
  </si>
  <si>
    <t>Исполнение по целевым статьям (муниципальным программам)</t>
  </si>
  <si>
    <t xml:space="preserve"> Благодарненского сельского поселения Отрадненского района</t>
  </si>
  <si>
    <t xml:space="preserve"> и непрограммным направлениям деятельности</t>
  </si>
  <si>
    <t>Утвержденные бюджетные назначения, рублей</t>
  </si>
  <si>
    <t>Исполнено, рублей</t>
  </si>
  <si>
    <t>% исп.</t>
  </si>
  <si>
    <t>за 1 квартал 2024 года</t>
  </si>
  <si>
    <t>11130</t>
  </si>
  <si>
    <t>Продвижение санаторно-курортных и туристских возможностей</t>
  </si>
  <si>
    <t>Реализация программ формирования современной городской среды</t>
  </si>
  <si>
    <t>15555</t>
  </si>
  <si>
    <t>И4</t>
  </si>
  <si>
    <t>А5550</t>
  </si>
  <si>
    <t>от 10.04.2025  № 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</si>
</sst>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000"/>
    <numFmt numFmtId="165" formatCode="#,##0.0"/>
    <numFmt numFmtId="166" formatCode="0.0"/>
  </numFmts>
  <fonts count="16" x14ac:knownFonts="1">
    <font>
      <sz val="10"/>
      <name val="Arial Cyr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b/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rgb="FFFF0000"/>
      <name val="Arial Cyr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Arial Cyr"/>
      <charset val="204"/>
    </font>
    <font>
      <b/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4"/>
      <name val="Arial Cyr"/>
      <charset val="204"/>
    </font>
    <font>
      <sz val="14"/>
      <color theme="1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88">
    <xf numFmtId="0" fontId="0" fillId="0" borderId="0" xfId="0"/>
    <xf numFmtId="0" fontId="3" fillId="0" borderId="0" xfId="0" applyFont="1"/>
    <xf numFmtId="0" fontId="4" fillId="0" borderId="1" xfId="0" applyFont="1" applyBorder="1" applyAlignment="1">
      <alignment horizontal="justify" vertical="top" wrapText="1"/>
    </xf>
    <xf numFmtId="49" fontId="4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6" fillId="0" borderId="0" xfId="0" applyFont="1"/>
    <xf numFmtId="0" fontId="4" fillId="0" borderId="2" xfId="0" applyFont="1" applyBorder="1" applyAlignment="1">
      <alignment horizontal="justify" vertical="top" wrapText="1"/>
    </xf>
    <xf numFmtId="0" fontId="4" fillId="0" borderId="0" xfId="0" applyFont="1" applyAlignment="1">
      <alignment horizontal="justify" vertical="top" wrapText="1"/>
    </xf>
    <xf numFmtId="0" fontId="4" fillId="0" borderId="3" xfId="0" applyFont="1" applyBorder="1" applyAlignment="1">
      <alignment horizontal="justify" vertical="top" wrapText="1"/>
    </xf>
    <xf numFmtId="0" fontId="4" fillId="0" borderId="1" xfId="0" applyFont="1" applyBorder="1" applyAlignment="1">
      <alignment horizontal="left" vertical="top" wrapText="1"/>
    </xf>
    <xf numFmtId="0" fontId="4" fillId="2" borderId="1" xfId="0" applyFont="1" applyFill="1" applyBorder="1" applyAlignment="1">
      <alignment vertical="top" wrapText="1"/>
    </xf>
    <xf numFmtId="49" fontId="2" fillId="0" borderId="0" xfId="0" applyNumberFormat="1" applyFont="1" applyAlignment="1">
      <alignment horizontal="center" vertical="center"/>
    </xf>
    <xf numFmtId="0" fontId="4" fillId="0" borderId="1" xfId="0" applyFont="1" applyBorder="1" applyAlignment="1">
      <alignment horizontal="justify" vertical="top"/>
    </xf>
    <xf numFmtId="0" fontId="4" fillId="3" borderId="1" xfId="0" applyFont="1" applyFill="1" applyBorder="1" applyAlignment="1">
      <alignment horizontal="justify" vertical="top" wrapText="1"/>
    </xf>
    <xf numFmtId="0" fontId="4" fillId="3" borderId="1" xfId="0" applyFont="1" applyFill="1" applyBorder="1" applyAlignment="1">
      <alignment horizontal="center" vertical="center" wrapText="1"/>
    </xf>
    <xf numFmtId="49" fontId="4" fillId="3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0" fontId="7" fillId="0" borderId="0" xfId="0" applyFont="1" applyAlignment="1">
      <alignment horizontal="center" vertical="center"/>
    </xf>
    <xf numFmtId="49" fontId="8" fillId="0" borderId="2" xfId="0" applyNumberFormat="1" applyFont="1" applyBorder="1" applyAlignment="1">
      <alignment horizontal="center" vertical="center" wrapText="1"/>
    </xf>
    <xf numFmtId="3" fontId="8" fillId="0" borderId="1" xfId="0" applyNumberFormat="1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5" fillId="0" borderId="1" xfId="0" applyFont="1" applyBorder="1" applyAlignment="1">
      <alignment horizontal="justify" vertical="top"/>
    </xf>
    <xf numFmtId="49" fontId="5" fillId="0" borderId="1" xfId="0" applyNumberFormat="1" applyFont="1" applyBorder="1" applyAlignment="1">
      <alignment horizontal="center" vertical="center" wrapText="1"/>
    </xf>
    <xf numFmtId="3" fontId="10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top" wrapText="1"/>
    </xf>
    <xf numFmtId="49" fontId="10" fillId="0" borderId="1" xfId="0" applyNumberFormat="1" applyFont="1" applyBorder="1" applyAlignment="1">
      <alignment horizontal="center" vertical="center" wrapText="1"/>
    </xf>
    <xf numFmtId="0" fontId="5" fillId="2" borderId="1" xfId="0" applyFont="1" applyFill="1" applyBorder="1" applyAlignment="1">
      <alignment vertical="top" wrapText="1"/>
    </xf>
    <xf numFmtId="0" fontId="4" fillId="2" borderId="1" xfId="0" applyFont="1" applyFill="1" applyBorder="1" applyAlignment="1">
      <alignment horizontal="justify" vertical="top" wrapText="1"/>
    </xf>
    <xf numFmtId="49" fontId="4" fillId="2" borderId="1" xfId="0" applyNumberFormat="1" applyFont="1" applyFill="1" applyBorder="1" applyAlignment="1">
      <alignment horizontal="center"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0" fontId="0" fillId="2" borderId="0" xfId="0" applyFill="1"/>
    <xf numFmtId="0" fontId="5" fillId="2" borderId="1" xfId="0" applyFont="1" applyFill="1" applyBorder="1" applyAlignment="1">
      <alignment horizontal="justify" vertical="top" wrapText="1"/>
    </xf>
    <xf numFmtId="0" fontId="5" fillId="3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 wrapText="1"/>
    </xf>
    <xf numFmtId="49" fontId="10" fillId="2" borderId="1" xfId="0" applyNumberFormat="1" applyFont="1" applyFill="1" applyBorder="1" applyAlignment="1">
      <alignment horizontal="center" vertical="center" wrapText="1"/>
    </xf>
    <xf numFmtId="0" fontId="3" fillId="2" borderId="0" xfId="0" applyFont="1" applyFill="1"/>
    <xf numFmtId="3" fontId="8" fillId="2" borderId="1" xfId="0" applyNumberFormat="1" applyFont="1" applyFill="1" applyBorder="1" applyAlignment="1">
      <alignment horizontal="center" vertical="center" wrapText="1"/>
    </xf>
    <xf numFmtId="164" fontId="4" fillId="0" borderId="1" xfId="1" applyNumberFormat="1" applyFont="1" applyBorder="1" applyAlignment="1" applyProtection="1">
      <alignment horizontal="justify" vertical="top" wrapText="1"/>
      <protection hidden="1"/>
    </xf>
    <xf numFmtId="0" fontId="2" fillId="0" borderId="0" xfId="0" applyFont="1" applyAlignment="1">
      <alignment horizontal="left" vertical="top"/>
    </xf>
    <xf numFmtId="0" fontId="2" fillId="2" borderId="0" xfId="0" applyFont="1" applyFill="1" applyAlignment="1">
      <alignment vertical="top"/>
    </xf>
    <xf numFmtId="0" fontId="2" fillId="0" borderId="0" xfId="0" applyFont="1" applyAlignment="1">
      <alignment vertical="top"/>
    </xf>
    <xf numFmtId="0" fontId="0" fillId="0" borderId="0" xfId="0" applyAlignment="1">
      <alignment vertical="top"/>
    </xf>
    <xf numFmtId="49" fontId="4" fillId="0" borderId="0" xfId="0" applyNumberFormat="1" applyFont="1" applyAlignment="1">
      <alignment horizontal="center" vertical="center" wrapText="1"/>
    </xf>
    <xf numFmtId="49" fontId="8" fillId="0" borderId="0" xfId="0" applyNumberFormat="1" applyFont="1" applyAlignment="1">
      <alignment horizontal="center" vertical="center" wrapText="1"/>
    </xf>
    <xf numFmtId="49" fontId="4" fillId="0" borderId="4" xfId="0" applyNumberFormat="1" applyFont="1" applyBorder="1" applyAlignment="1">
      <alignment horizontal="center" vertical="center" wrapText="1"/>
    </xf>
    <xf numFmtId="3" fontId="11" fillId="0" borderId="1" xfId="0" applyNumberFormat="1" applyFont="1" applyBorder="1" applyAlignment="1">
      <alignment horizontal="center" vertical="center" wrapText="1"/>
    </xf>
    <xf numFmtId="4" fontId="4" fillId="2" borderId="1" xfId="0" applyNumberFormat="1" applyFont="1" applyFill="1" applyBorder="1" applyAlignment="1">
      <alignment horizontal="center" vertical="center" wrapText="1"/>
    </xf>
    <xf numFmtId="4" fontId="0" fillId="2" borderId="0" xfId="0" applyNumberFormat="1" applyFill="1" applyAlignment="1">
      <alignment horizontal="center" vertical="center"/>
    </xf>
    <xf numFmtId="4" fontId="2" fillId="2" borderId="0" xfId="0" applyNumberFormat="1" applyFont="1" applyFill="1" applyAlignment="1">
      <alignment horizontal="center" vertical="center"/>
    </xf>
    <xf numFmtId="4" fontId="5" fillId="2" borderId="1" xfId="0" applyNumberFormat="1" applyFont="1" applyFill="1" applyBorder="1" applyAlignment="1">
      <alignment horizontal="center" vertical="center" wrapText="1"/>
    </xf>
    <xf numFmtId="4" fontId="4" fillId="2" borderId="1" xfId="0" applyNumberFormat="1" applyFont="1" applyFill="1" applyBorder="1" applyAlignment="1" applyProtection="1">
      <alignment horizontal="center" vertical="center" wrapText="1"/>
      <protection locked="0"/>
    </xf>
    <xf numFmtId="4" fontId="5" fillId="2" borderId="1" xfId="0" applyNumberFormat="1" applyFont="1" applyFill="1" applyBorder="1" applyAlignment="1" applyProtection="1">
      <alignment horizontal="center" vertical="center" wrapText="1"/>
      <protection locked="0"/>
    </xf>
    <xf numFmtId="4" fontId="4" fillId="2" borderId="0" xfId="0" applyNumberFormat="1" applyFont="1" applyFill="1" applyAlignment="1" applyProtection="1">
      <alignment horizontal="center" vertical="center" wrapText="1"/>
      <protection locked="0"/>
    </xf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vertical="center"/>
    </xf>
    <xf numFmtId="0" fontId="12" fillId="0" borderId="0" xfId="0" applyFont="1" applyAlignment="1">
      <alignment horizontal="center"/>
    </xf>
    <xf numFmtId="0" fontId="13" fillId="2" borderId="0" xfId="0" applyFont="1" applyFill="1" applyAlignment="1">
      <alignment horizontal="center"/>
    </xf>
    <xf numFmtId="0" fontId="12" fillId="2" borderId="0" xfId="0" applyFont="1" applyFill="1" applyAlignment="1">
      <alignment horizontal="center"/>
    </xf>
    <xf numFmtId="4" fontId="4" fillId="0" borderId="0" xfId="0" applyNumberFormat="1" applyFont="1" applyAlignment="1">
      <alignment vertical="center"/>
    </xf>
    <xf numFmtId="4" fontId="4" fillId="0" borderId="1" xfId="0" applyNumberFormat="1" applyFont="1" applyBorder="1" applyAlignment="1">
      <alignment vertical="center"/>
    </xf>
    <xf numFmtId="4" fontId="4" fillId="0" borderId="0" xfId="0" applyNumberFormat="1" applyFont="1" applyAlignment="1">
      <alignment horizontal="center" vertical="center"/>
    </xf>
    <xf numFmtId="4" fontId="4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14" fillId="0" borderId="0" xfId="0" applyFont="1" applyAlignment="1">
      <alignment vertical="top"/>
    </xf>
    <xf numFmtId="49" fontId="14" fillId="0" borderId="0" xfId="0" applyNumberFormat="1" applyFont="1" applyAlignment="1">
      <alignment horizontal="center" vertical="center"/>
    </xf>
    <xf numFmtId="49" fontId="15" fillId="0" borderId="0" xfId="0" applyNumberFormat="1" applyFont="1" applyAlignment="1">
      <alignment horizontal="center" vertical="center"/>
    </xf>
    <xf numFmtId="4" fontId="14" fillId="2" borderId="0" xfId="0" applyNumberFormat="1" applyFont="1" applyFill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 wrapText="1"/>
    </xf>
    <xf numFmtId="4" fontId="8" fillId="0" borderId="1" xfId="0" applyNumberFormat="1" applyFont="1" applyBorder="1" applyAlignment="1">
      <alignment horizontal="center" vertical="center" wrapText="1"/>
    </xf>
    <xf numFmtId="165" fontId="8" fillId="0" borderId="1" xfId="0" applyNumberFormat="1" applyFont="1" applyBorder="1" applyAlignment="1">
      <alignment horizontal="center" vertical="center" wrapText="1"/>
    </xf>
    <xf numFmtId="166" fontId="5" fillId="0" borderId="1" xfId="0" applyNumberFormat="1" applyFont="1" applyBorder="1" applyAlignment="1">
      <alignment vertical="center"/>
    </xf>
    <xf numFmtId="166" fontId="4" fillId="0" borderId="1" xfId="0" applyNumberFormat="1" applyFont="1" applyBorder="1" applyAlignment="1">
      <alignment vertical="center"/>
    </xf>
    <xf numFmtId="4" fontId="5" fillId="0" borderId="1" xfId="0" applyNumberFormat="1" applyFont="1" applyBorder="1" applyAlignment="1">
      <alignment horizontal="center" vertical="center"/>
    </xf>
    <xf numFmtId="4" fontId="5" fillId="2" borderId="0" xfId="0" applyNumberFormat="1" applyFont="1" applyFill="1" applyAlignment="1">
      <alignment horizontal="center" vertical="center"/>
    </xf>
    <xf numFmtId="4" fontId="4" fillId="2" borderId="0" xfId="0" applyNumberFormat="1" applyFont="1" applyFill="1" applyAlignment="1">
      <alignment horizontal="center" vertical="center"/>
    </xf>
    <xf numFmtId="0" fontId="2" fillId="0" borderId="0" xfId="0" applyFont="1" applyAlignment="1">
      <alignment horizontal="center" vertical="distributed" wrapText="1"/>
    </xf>
    <xf numFmtId="0" fontId="7" fillId="2" borderId="0" xfId="0" applyFont="1" applyFill="1" applyAlignment="1">
      <alignment horizontal="left" vertical="top" wrapText="1"/>
    </xf>
    <xf numFmtId="49" fontId="4" fillId="0" borderId="5" xfId="0" applyNumberFormat="1" applyFont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center" vertical="center" wrapText="1"/>
    </xf>
    <xf numFmtId="49" fontId="4" fillId="0" borderId="6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4" fontId="8" fillId="2" borderId="1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_Tmp1" xfId="1" xr:uid="{00000000-0005-0000-0000-000001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87"/>
  <sheetViews>
    <sheetView tabSelected="1" zoomScale="90" zoomScaleNormal="90" zoomScaleSheetLayoutView="75" workbookViewId="0">
      <selection activeCell="B5" sqref="B5"/>
    </sheetView>
  </sheetViews>
  <sheetFormatPr defaultRowHeight="15.75" x14ac:dyDescent="0.2"/>
  <cols>
    <col min="1" max="1" width="47" style="46" customWidth="1"/>
    <col min="2" max="2" width="3.140625" style="16" customWidth="1"/>
    <col min="3" max="3" width="2.5703125" style="16" customWidth="1"/>
    <col min="4" max="4" width="3.7109375" style="16" customWidth="1"/>
    <col min="5" max="5" width="7.42578125" style="17" customWidth="1"/>
    <col min="6" max="6" width="4.28515625" style="23" customWidth="1"/>
    <col min="7" max="7" width="14.85546875" style="52" customWidth="1"/>
    <col min="8" max="8" width="13" style="65" customWidth="1"/>
    <col min="9" max="9" width="4.85546875" style="60" customWidth="1"/>
  </cols>
  <sheetData>
    <row r="1" spans="1:9" ht="19.5" customHeight="1" x14ac:dyDescent="0.2">
      <c r="B1" s="86" t="s">
        <v>176</v>
      </c>
      <c r="C1" s="86"/>
      <c r="D1" s="86"/>
      <c r="E1" s="86"/>
      <c r="F1" s="86"/>
      <c r="G1" s="86"/>
      <c r="H1" s="86"/>
      <c r="I1" s="86"/>
    </row>
    <row r="2" spans="1:9" ht="19.5" customHeight="1" x14ac:dyDescent="0.2">
      <c r="B2" s="86" t="s">
        <v>116</v>
      </c>
      <c r="C2" s="86"/>
      <c r="D2" s="86"/>
      <c r="E2" s="86"/>
      <c r="F2" s="86"/>
      <c r="G2" s="86"/>
      <c r="H2" s="86"/>
      <c r="I2" s="86"/>
    </row>
    <row r="3" spans="1:9" ht="19.5" customHeight="1" x14ac:dyDescent="0.2">
      <c r="B3" s="86" t="s">
        <v>117</v>
      </c>
      <c r="C3" s="86"/>
      <c r="D3" s="86"/>
      <c r="E3" s="86"/>
      <c r="F3" s="86"/>
      <c r="G3" s="86"/>
      <c r="H3" s="86"/>
      <c r="I3" s="86"/>
    </row>
    <row r="4" spans="1:9" ht="23.25" customHeight="1" x14ac:dyDescent="0.2">
      <c r="B4" s="86" t="s">
        <v>196</v>
      </c>
      <c r="C4" s="86"/>
      <c r="D4" s="86"/>
      <c r="E4" s="86"/>
      <c r="F4" s="86"/>
      <c r="G4" s="86"/>
      <c r="H4" s="86"/>
      <c r="I4" s="86"/>
    </row>
    <row r="5" spans="1:9" ht="19.5" customHeight="1" x14ac:dyDescent="0.2">
      <c r="I5" s="67"/>
    </row>
    <row r="6" spans="1:9" ht="21" customHeight="1" x14ac:dyDescent="0.2">
      <c r="A6" s="43"/>
      <c r="B6" s="4"/>
      <c r="C6" s="4"/>
      <c r="D6" s="4"/>
      <c r="E6" s="11"/>
      <c r="F6" s="18"/>
      <c r="G6" s="53"/>
      <c r="I6" s="67"/>
    </row>
    <row r="7" spans="1:9" ht="18.75" customHeight="1" x14ac:dyDescent="0.2">
      <c r="A7" s="81" t="s">
        <v>183</v>
      </c>
      <c r="B7" s="81"/>
      <c r="C7" s="81"/>
      <c r="D7" s="81"/>
      <c r="E7" s="81"/>
      <c r="F7" s="81"/>
      <c r="G7" s="81"/>
      <c r="H7" s="81"/>
      <c r="I7" s="81"/>
    </row>
    <row r="8" spans="1:9" ht="23.25" customHeight="1" x14ac:dyDescent="0.2">
      <c r="A8" s="81" t="s">
        <v>184</v>
      </c>
      <c r="B8" s="81"/>
      <c r="C8" s="81"/>
      <c r="D8" s="81"/>
      <c r="E8" s="81"/>
      <c r="F8" s="81"/>
      <c r="G8" s="81"/>
      <c r="H8" s="81"/>
      <c r="I8" s="81"/>
    </row>
    <row r="9" spans="1:9" ht="22.5" customHeight="1" x14ac:dyDescent="0.2">
      <c r="A9" s="81" t="s">
        <v>185</v>
      </c>
      <c r="B9" s="81"/>
      <c r="C9" s="81"/>
      <c r="D9" s="81"/>
      <c r="E9" s="81"/>
      <c r="F9" s="81"/>
      <c r="G9" s="81"/>
      <c r="H9" s="81"/>
      <c r="I9" s="81"/>
    </row>
    <row r="10" spans="1:9" ht="22.5" customHeight="1" x14ac:dyDescent="0.2">
      <c r="A10" s="81" t="s">
        <v>189</v>
      </c>
      <c r="B10" s="81"/>
      <c r="C10" s="81"/>
      <c r="D10" s="81"/>
      <c r="E10" s="81"/>
      <c r="F10" s="81"/>
      <c r="G10" s="81"/>
      <c r="H10" s="81"/>
      <c r="I10" s="81"/>
    </row>
    <row r="11" spans="1:9" ht="21.75" customHeight="1" x14ac:dyDescent="0.2">
      <c r="A11" s="68"/>
      <c r="B11" s="69"/>
      <c r="C11" s="69"/>
      <c r="D11" s="69"/>
      <c r="E11" s="69"/>
      <c r="F11" s="70"/>
      <c r="G11" s="71"/>
      <c r="I11" s="67"/>
    </row>
    <row r="12" spans="1:9" ht="65.25" customHeight="1" x14ac:dyDescent="0.2">
      <c r="A12" s="72" t="s">
        <v>1</v>
      </c>
      <c r="B12" s="83" t="s">
        <v>2</v>
      </c>
      <c r="C12" s="84"/>
      <c r="D12" s="84"/>
      <c r="E12" s="85"/>
      <c r="F12" s="19" t="s">
        <v>3</v>
      </c>
      <c r="G12" s="73" t="s">
        <v>186</v>
      </c>
      <c r="H12" s="74" t="s">
        <v>187</v>
      </c>
      <c r="I12" s="75" t="s">
        <v>188</v>
      </c>
    </row>
    <row r="13" spans="1:9" ht="16.5" customHeight="1" x14ac:dyDescent="0.2">
      <c r="A13" s="9" t="s">
        <v>0</v>
      </c>
      <c r="B13" s="3"/>
      <c r="C13" s="3"/>
      <c r="D13" s="3"/>
      <c r="E13" s="3"/>
      <c r="F13" s="20"/>
      <c r="G13" s="54">
        <f>G14+G36+G63+G68+G73+G121+G140+G152+G161+G146+G157</f>
        <v>104819271.21000001</v>
      </c>
      <c r="H13" s="54">
        <f>H14+H36+H63+H68+H73+H121+H140+H152+H161+H146+H157</f>
        <v>5862880.2399999993</v>
      </c>
      <c r="I13" s="76">
        <f>H13/G13*100</f>
        <v>5.5933228425658683</v>
      </c>
    </row>
    <row r="14" spans="1:9" s="1" customFormat="1" ht="81" customHeight="1" x14ac:dyDescent="0.2">
      <c r="A14" s="25" t="s">
        <v>172</v>
      </c>
      <c r="B14" s="26" t="s">
        <v>4</v>
      </c>
      <c r="C14" s="26" t="s">
        <v>8</v>
      </c>
      <c r="D14" s="26" t="s">
        <v>26</v>
      </c>
      <c r="E14" s="26" t="s">
        <v>27</v>
      </c>
      <c r="F14" s="27"/>
      <c r="G14" s="54">
        <f>G15+G23+G27+G31</f>
        <v>10112027</v>
      </c>
      <c r="H14" s="54">
        <f>H15+H23+H27+H31</f>
        <v>1960835.5499999998</v>
      </c>
      <c r="I14" s="76">
        <f t="shared" ref="I14:I77" si="0">H14/G14*100</f>
        <v>19.39112257117193</v>
      </c>
    </row>
    <row r="15" spans="1:9" s="1" customFormat="1" ht="36" customHeight="1" x14ac:dyDescent="0.2">
      <c r="A15" s="2" t="s">
        <v>29</v>
      </c>
      <c r="B15" s="3" t="s">
        <v>4</v>
      </c>
      <c r="C15" s="3" t="s">
        <v>9</v>
      </c>
      <c r="D15" s="3" t="s">
        <v>26</v>
      </c>
      <c r="E15" s="3" t="s">
        <v>27</v>
      </c>
      <c r="F15" s="20"/>
      <c r="G15" s="51">
        <f>G16</f>
        <v>7785707</v>
      </c>
      <c r="H15" s="51">
        <f>H16</f>
        <v>1499122.0999999999</v>
      </c>
      <c r="I15" s="77">
        <f t="shared" si="0"/>
        <v>19.254797284305713</v>
      </c>
    </row>
    <row r="16" spans="1:9" ht="62.25" customHeight="1" x14ac:dyDescent="0.2">
      <c r="A16" s="6" t="s">
        <v>125</v>
      </c>
      <c r="B16" s="3" t="s">
        <v>4</v>
      </c>
      <c r="C16" s="3" t="s">
        <v>9</v>
      </c>
      <c r="D16" s="3" t="s">
        <v>4</v>
      </c>
      <c r="E16" s="3" t="s">
        <v>27</v>
      </c>
      <c r="F16" s="20"/>
      <c r="G16" s="55">
        <f>G17</f>
        <v>7785707</v>
      </c>
      <c r="H16" s="55">
        <f>H17</f>
        <v>1499122.0999999999</v>
      </c>
      <c r="I16" s="77">
        <f t="shared" si="0"/>
        <v>19.254797284305713</v>
      </c>
    </row>
    <row r="17" spans="1:9" ht="33.75" customHeight="1" x14ac:dyDescent="0.2">
      <c r="A17" s="2" t="s">
        <v>30</v>
      </c>
      <c r="B17" s="3" t="s">
        <v>4</v>
      </c>
      <c r="C17" s="3" t="s">
        <v>9</v>
      </c>
      <c r="D17" s="3" t="s">
        <v>4</v>
      </c>
      <c r="E17" s="3" t="s">
        <v>28</v>
      </c>
      <c r="F17" s="21"/>
      <c r="G17" s="55">
        <f>G18+G19+G20+G22</f>
        <v>7785707</v>
      </c>
      <c r="H17" s="55">
        <f>H18+H19+H20+H22</f>
        <v>1499122.0999999999</v>
      </c>
      <c r="I17" s="77">
        <f t="shared" si="0"/>
        <v>19.254797284305713</v>
      </c>
    </row>
    <row r="18" spans="1:9" ht="80.25" customHeight="1" x14ac:dyDescent="0.2">
      <c r="A18" s="2" t="s">
        <v>31</v>
      </c>
      <c r="B18" s="3" t="s">
        <v>4</v>
      </c>
      <c r="C18" s="3" t="s">
        <v>9</v>
      </c>
      <c r="D18" s="3" t="s">
        <v>4</v>
      </c>
      <c r="E18" s="3" t="s">
        <v>28</v>
      </c>
      <c r="F18" s="21" t="s">
        <v>35</v>
      </c>
      <c r="G18" s="51">
        <v>6859087</v>
      </c>
      <c r="H18" s="64">
        <v>1300123.1499999999</v>
      </c>
      <c r="I18" s="77">
        <f t="shared" si="0"/>
        <v>18.954755202842595</v>
      </c>
    </row>
    <row r="19" spans="1:9" ht="35.25" customHeight="1" x14ac:dyDescent="0.2">
      <c r="A19" s="2" t="s">
        <v>138</v>
      </c>
      <c r="B19" s="3" t="s">
        <v>4</v>
      </c>
      <c r="C19" s="3" t="s">
        <v>9</v>
      </c>
      <c r="D19" s="3" t="s">
        <v>4</v>
      </c>
      <c r="E19" s="3" t="s">
        <v>28</v>
      </c>
      <c r="F19" s="21" t="s">
        <v>36</v>
      </c>
      <c r="G19" s="51">
        <v>883049</v>
      </c>
      <c r="H19" s="64">
        <v>173372.38</v>
      </c>
      <c r="I19" s="77">
        <f t="shared" si="0"/>
        <v>19.633381613024874</v>
      </c>
    </row>
    <row r="20" spans="1:9" ht="18" customHeight="1" x14ac:dyDescent="0.2">
      <c r="A20" s="2" t="s">
        <v>33</v>
      </c>
      <c r="B20" s="3" t="s">
        <v>4</v>
      </c>
      <c r="C20" s="3" t="s">
        <v>9</v>
      </c>
      <c r="D20" s="3" t="s">
        <v>4</v>
      </c>
      <c r="E20" s="3" t="s">
        <v>28</v>
      </c>
      <c r="F20" s="21" t="s">
        <v>37</v>
      </c>
      <c r="G20" s="51">
        <v>27571</v>
      </c>
      <c r="H20" s="64">
        <v>17626.57</v>
      </c>
      <c r="I20" s="77">
        <f t="shared" si="0"/>
        <v>63.931558521635047</v>
      </c>
    </row>
    <row r="21" spans="1:9" ht="97.5" customHeight="1" x14ac:dyDescent="0.2">
      <c r="A21" s="2" t="s">
        <v>163</v>
      </c>
      <c r="B21" s="3" t="s">
        <v>4</v>
      </c>
      <c r="C21" s="3" t="s">
        <v>9</v>
      </c>
      <c r="D21" s="3" t="s">
        <v>4</v>
      </c>
      <c r="E21" s="3" t="s">
        <v>167</v>
      </c>
      <c r="F21" s="21"/>
      <c r="G21" s="51">
        <f>G22</f>
        <v>16000</v>
      </c>
      <c r="H21" s="51">
        <f>H22</f>
        <v>8000</v>
      </c>
      <c r="I21" s="77">
        <f t="shared" si="0"/>
        <v>50</v>
      </c>
    </row>
    <row r="22" spans="1:9" ht="18" customHeight="1" x14ac:dyDescent="0.2">
      <c r="A22" s="9" t="s">
        <v>79</v>
      </c>
      <c r="B22" s="3" t="s">
        <v>4</v>
      </c>
      <c r="C22" s="3" t="s">
        <v>9</v>
      </c>
      <c r="D22" s="3" t="s">
        <v>4</v>
      </c>
      <c r="E22" s="3" t="s">
        <v>167</v>
      </c>
      <c r="F22" s="21" t="s">
        <v>80</v>
      </c>
      <c r="G22" s="51">
        <v>16000</v>
      </c>
      <c r="H22" s="66">
        <v>8000</v>
      </c>
      <c r="I22" s="77">
        <f t="shared" si="0"/>
        <v>50</v>
      </c>
    </row>
    <row r="23" spans="1:9" ht="35.25" customHeight="1" x14ac:dyDescent="0.2">
      <c r="A23" s="2" t="s">
        <v>25</v>
      </c>
      <c r="B23" s="3" t="s">
        <v>4</v>
      </c>
      <c r="C23" s="3" t="s">
        <v>12</v>
      </c>
      <c r="D23" s="3" t="s">
        <v>26</v>
      </c>
      <c r="E23" s="3" t="s">
        <v>27</v>
      </c>
      <c r="F23" s="21"/>
      <c r="G23" s="51">
        <f t="shared" ref="G23:H25" si="1">G24</f>
        <v>30000</v>
      </c>
      <c r="H23" s="51">
        <f t="shared" si="1"/>
        <v>0</v>
      </c>
      <c r="I23" s="77">
        <f t="shared" si="0"/>
        <v>0</v>
      </c>
    </row>
    <row r="24" spans="1:9" ht="31.5" customHeight="1" x14ac:dyDescent="0.2">
      <c r="A24" s="2" t="s">
        <v>84</v>
      </c>
      <c r="B24" s="3" t="s">
        <v>4</v>
      </c>
      <c r="C24" s="3" t="s">
        <v>12</v>
      </c>
      <c r="D24" s="3" t="s">
        <v>4</v>
      </c>
      <c r="E24" s="3" t="s">
        <v>27</v>
      </c>
      <c r="F24" s="21"/>
      <c r="G24" s="51">
        <f t="shared" si="1"/>
        <v>30000</v>
      </c>
      <c r="H24" s="51">
        <f t="shared" si="1"/>
        <v>0</v>
      </c>
      <c r="I24" s="77">
        <f t="shared" si="0"/>
        <v>0</v>
      </c>
    </row>
    <row r="25" spans="1:9" ht="47.25" customHeight="1" x14ac:dyDescent="0.2">
      <c r="A25" s="2" t="s">
        <v>34</v>
      </c>
      <c r="B25" s="3" t="s">
        <v>4</v>
      </c>
      <c r="C25" s="3" t="s">
        <v>12</v>
      </c>
      <c r="D25" s="3" t="s">
        <v>4</v>
      </c>
      <c r="E25" s="3" t="s">
        <v>38</v>
      </c>
      <c r="F25" s="21"/>
      <c r="G25" s="51">
        <f t="shared" si="1"/>
        <v>30000</v>
      </c>
      <c r="H25" s="51">
        <f t="shared" si="1"/>
        <v>0</v>
      </c>
      <c r="I25" s="77">
        <f t="shared" si="0"/>
        <v>0</v>
      </c>
    </row>
    <row r="26" spans="1:9" ht="31.5" customHeight="1" x14ac:dyDescent="0.2">
      <c r="A26" s="2" t="s">
        <v>138</v>
      </c>
      <c r="B26" s="3" t="s">
        <v>4</v>
      </c>
      <c r="C26" s="3" t="s">
        <v>12</v>
      </c>
      <c r="D26" s="3" t="s">
        <v>4</v>
      </c>
      <c r="E26" s="3" t="s">
        <v>38</v>
      </c>
      <c r="F26" s="21" t="s">
        <v>36</v>
      </c>
      <c r="G26" s="51">
        <v>30000</v>
      </c>
      <c r="H26" s="66">
        <v>0</v>
      </c>
      <c r="I26" s="77">
        <f t="shared" si="0"/>
        <v>0</v>
      </c>
    </row>
    <row r="27" spans="1:9" ht="63.75" customHeight="1" x14ac:dyDescent="0.2">
      <c r="A27" s="12" t="s">
        <v>139</v>
      </c>
      <c r="B27" s="3" t="s">
        <v>4</v>
      </c>
      <c r="C27" s="3" t="s">
        <v>13</v>
      </c>
      <c r="D27" s="3" t="s">
        <v>26</v>
      </c>
      <c r="E27" s="3" t="s">
        <v>27</v>
      </c>
      <c r="F27" s="21"/>
      <c r="G27" s="51">
        <f t="shared" ref="G27:H29" si="2">G28</f>
        <v>91320</v>
      </c>
      <c r="H27" s="51">
        <f t="shared" si="2"/>
        <v>0</v>
      </c>
      <c r="I27" s="77">
        <f t="shared" si="0"/>
        <v>0</v>
      </c>
    </row>
    <row r="28" spans="1:9" ht="96" customHeight="1" x14ac:dyDescent="0.2">
      <c r="A28" s="12" t="s">
        <v>140</v>
      </c>
      <c r="B28" s="3" t="s">
        <v>4</v>
      </c>
      <c r="C28" s="3" t="s">
        <v>13</v>
      </c>
      <c r="D28" s="3" t="s">
        <v>4</v>
      </c>
      <c r="E28" s="3" t="s">
        <v>27</v>
      </c>
      <c r="F28" s="21"/>
      <c r="G28" s="51">
        <f t="shared" si="2"/>
        <v>91320</v>
      </c>
      <c r="H28" s="51">
        <f t="shared" si="2"/>
        <v>0</v>
      </c>
      <c r="I28" s="77">
        <f t="shared" si="0"/>
        <v>0</v>
      </c>
    </row>
    <row r="29" spans="1:9" ht="48" customHeight="1" x14ac:dyDescent="0.2">
      <c r="A29" s="12" t="s">
        <v>39</v>
      </c>
      <c r="B29" s="3" t="s">
        <v>4</v>
      </c>
      <c r="C29" s="3" t="s">
        <v>13</v>
      </c>
      <c r="D29" s="3" t="s">
        <v>4</v>
      </c>
      <c r="E29" s="3" t="s">
        <v>42</v>
      </c>
      <c r="F29" s="21"/>
      <c r="G29" s="51">
        <f t="shared" si="2"/>
        <v>91320</v>
      </c>
      <c r="H29" s="51">
        <f t="shared" si="2"/>
        <v>0</v>
      </c>
      <c r="I29" s="77">
        <f t="shared" si="0"/>
        <v>0</v>
      </c>
    </row>
    <row r="30" spans="1:9" ht="34.5" customHeight="1" x14ac:dyDescent="0.2">
      <c r="A30" s="12" t="s">
        <v>40</v>
      </c>
      <c r="B30" s="3" t="s">
        <v>4</v>
      </c>
      <c r="C30" s="3" t="s">
        <v>13</v>
      </c>
      <c r="D30" s="3" t="s">
        <v>4</v>
      </c>
      <c r="E30" s="3" t="s">
        <v>42</v>
      </c>
      <c r="F30" s="21" t="s">
        <v>43</v>
      </c>
      <c r="G30" s="51">
        <v>91320</v>
      </c>
      <c r="H30" s="65">
        <v>0</v>
      </c>
      <c r="I30" s="77">
        <f t="shared" si="0"/>
        <v>0</v>
      </c>
    </row>
    <row r="31" spans="1:9" ht="65.25" customHeight="1" x14ac:dyDescent="0.2">
      <c r="A31" s="2" t="s">
        <v>141</v>
      </c>
      <c r="B31" s="3" t="s">
        <v>4</v>
      </c>
      <c r="C31" s="3" t="s">
        <v>15</v>
      </c>
      <c r="D31" s="3" t="s">
        <v>26</v>
      </c>
      <c r="E31" s="3" t="s">
        <v>27</v>
      </c>
      <c r="F31" s="21"/>
      <c r="G31" s="51">
        <f>G32</f>
        <v>2205000</v>
      </c>
      <c r="H31" s="51">
        <f>H32</f>
        <v>461713.45</v>
      </c>
      <c r="I31" s="77">
        <f t="shared" si="0"/>
        <v>20.939385487528344</v>
      </c>
    </row>
    <row r="32" spans="1:9" ht="68.25" customHeight="1" x14ac:dyDescent="0.2">
      <c r="A32" s="2" t="s">
        <v>141</v>
      </c>
      <c r="B32" s="3" t="s">
        <v>4</v>
      </c>
      <c r="C32" s="3" t="s">
        <v>15</v>
      </c>
      <c r="D32" s="3" t="s">
        <v>4</v>
      </c>
      <c r="E32" s="3" t="s">
        <v>27</v>
      </c>
      <c r="F32" s="20"/>
      <c r="G32" s="51">
        <f>G33</f>
        <v>2205000</v>
      </c>
      <c r="H32" s="51">
        <f>H33</f>
        <v>461713.45</v>
      </c>
      <c r="I32" s="77">
        <f t="shared" si="0"/>
        <v>20.939385487528344</v>
      </c>
    </row>
    <row r="33" spans="1:9" ht="32.25" customHeight="1" x14ac:dyDescent="0.2">
      <c r="A33" s="2" t="s">
        <v>41</v>
      </c>
      <c r="B33" s="3" t="s">
        <v>4</v>
      </c>
      <c r="C33" s="3" t="s">
        <v>15</v>
      </c>
      <c r="D33" s="3" t="s">
        <v>4</v>
      </c>
      <c r="E33" s="3" t="s">
        <v>44</v>
      </c>
      <c r="F33" s="20"/>
      <c r="G33" s="51">
        <f>G34+G35</f>
        <v>2205000</v>
      </c>
      <c r="H33" s="51">
        <f>H34+H35</f>
        <v>461713.45</v>
      </c>
      <c r="I33" s="77">
        <f t="shared" si="0"/>
        <v>20.939385487528344</v>
      </c>
    </row>
    <row r="34" spans="1:9" ht="33" customHeight="1" x14ac:dyDescent="0.2">
      <c r="A34" s="2" t="s">
        <v>138</v>
      </c>
      <c r="B34" s="3" t="s">
        <v>4</v>
      </c>
      <c r="C34" s="3" t="s">
        <v>15</v>
      </c>
      <c r="D34" s="3" t="s">
        <v>4</v>
      </c>
      <c r="E34" s="3" t="s">
        <v>44</v>
      </c>
      <c r="F34" s="20">
        <v>200</v>
      </c>
      <c r="G34" s="51">
        <v>2170000</v>
      </c>
      <c r="H34" s="65">
        <v>457754.45</v>
      </c>
      <c r="I34" s="77">
        <f t="shared" si="0"/>
        <v>21.094675115207373</v>
      </c>
    </row>
    <row r="35" spans="1:9" ht="21" customHeight="1" x14ac:dyDescent="0.2">
      <c r="A35" s="2" t="s">
        <v>33</v>
      </c>
      <c r="B35" s="3" t="s">
        <v>4</v>
      </c>
      <c r="C35" s="3" t="s">
        <v>15</v>
      </c>
      <c r="D35" s="3" t="s">
        <v>4</v>
      </c>
      <c r="E35" s="3" t="s">
        <v>44</v>
      </c>
      <c r="F35" s="20">
        <v>800</v>
      </c>
      <c r="G35" s="51">
        <v>35000</v>
      </c>
      <c r="H35" s="66">
        <v>3959</v>
      </c>
      <c r="I35" s="77">
        <f t="shared" si="0"/>
        <v>11.311428571428571</v>
      </c>
    </row>
    <row r="36" spans="1:9" s="1" customFormat="1" ht="54" customHeight="1" x14ac:dyDescent="0.2">
      <c r="A36" s="28" t="s">
        <v>89</v>
      </c>
      <c r="B36" s="26" t="s">
        <v>7</v>
      </c>
      <c r="C36" s="26" t="s">
        <v>8</v>
      </c>
      <c r="D36" s="26" t="s">
        <v>26</v>
      </c>
      <c r="E36" s="26" t="s">
        <v>27</v>
      </c>
      <c r="F36" s="29"/>
      <c r="G36" s="54">
        <f>G37+G51+G55+G59</f>
        <v>97500</v>
      </c>
      <c r="H36" s="54">
        <f>H37+H51+H55+H59</f>
        <v>0</v>
      </c>
      <c r="I36" s="76">
        <f t="shared" si="0"/>
        <v>0</v>
      </c>
    </row>
    <row r="37" spans="1:9" ht="66.75" customHeight="1" x14ac:dyDescent="0.2">
      <c r="A37" s="2" t="s">
        <v>142</v>
      </c>
      <c r="B37" s="3" t="s">
        <v>7</v>
      </c>
      <c r="C37" s="3" t="s">
        <v>9</v>
      </c>
      <c r="D37" s="3" t="s">
        <v>26</v>
      </c>
      <c r="E37" s="3" t="s">
        <v>27</v>
      </c>
      <c r="F37" s="21"/>
      <c r="G37" s="51">
        <f>G38</f>
        <v>91500</v>
      </c>
      <c r="H37" s="51">
        <f>H38</f>
        <v>0</v>
      </c>
      <c r="I37" s="77">
        <f t="shared" si="0"/>
        <v>0</v>
      </c>
    </row>
    <row r="38" spans="1:9" ht="98.25" customHeight="1" x14ac:dyDescent="0.2">
      <c r="A38" s="2" t="s">
        <v>143</v>
      </c>
      <c r="B38" s="3" t="s">
        <v>7</v>
      </c>
      <c r="C38" s="3" t="s">
        <v>9</v>
      </c>
      <c r="D38" s="3" t="s">
        <v>4</v>
      </c>
      <c r="E38" s="3" t="s">
        <v>27</v>
      </c>
      <c r="F38" s="21"/>
      <c r="G38" s="51">
        <f>G40+G42+G44+G45+G47+G49+G50</f>
        <v>91500</v>
      </c>
      <c r="H38" s="51">
        <f>H40+H42+H44+H45+H47+H49+H50</f>
        <v>0</v>
      </c>
      <c r="I38" s="77">
        <f t="shared" si="0"/>
        <v>0</v>
      </c>
    </row>
    <row r="39" spans="1:9" ht="48.75" customHeight="1" x14ac:dyDescent="0.2">
      <c r="A39" s="31" t="s">
        <v>54</v>
      </c>
      <c r="B39" s="32" t="s">
        <v>7</v>
      </c>
      <c r="C39" s="32" t="s">
        <v>9</v>
      </c>
      <c r="D39" s="32" t="s">
        <v>4</v>
      </c>
      <c r="E39" s="32" t="s">
        <v>55</v>
      </c>
      <c r="F39" s="41"/>
      <c r="G39" s="55">
        <f>G40</f>
        <v>1000</v>
      </c>
      <c r="H39" s="55">
        <f>H40</f>
        <v>0</v>
      </c>
      <c r="I39" s="77">
        <f t="shared" si="0"/>
        <v>0</v>
      </c>
    </row>
    <row r="40" spans="1:9" ht="32.25" customHeight="1" x14ac:dyDescent="0.2">
      <c r="A40" s="2" t="s">
        <v>138</v>
      </c>
      <c r="B40" s="32" t="s">
        <v>7</v>
      </c>
      <c r="C40" s="32" t="s">
        <v>9</v>
      </c>
      <c r="D40" s="32" t="s">
        <v>4</v>
      </c>
      <c r="E40" s="32" t="s">
        <v>55</v>
      </c>
      <c r="F40" s="33" t="s">
        <v>36</v>
      </c>
      <c r="G40" s="55">
        <v>1000</v>
      </c>
      <c r="H40" s="66">
        <v>0</v>
      </c>
      <c r="I40" s="77">
        <f t="shared" si="0"/>
        <v>0</v>
      </c>
    </row>
    <row r="41" spans="1:9" ht="34.5" hidden="1" customHeight="1" x14ac:dyDescent="0.2">
      <c r="A41" s="31" t="s">
        <v>56</v>
      </c>
      <c r="B41" s="32" t="s">
        <v>7</v>
      </c>
      <c r="C41" s="32" t="s">
        <v>9</v>
      </c>
      <c r="D41" s="32" t="s">
        <v>4</v>
      </c>
      <c r="E41" s="32" t="s">
        <v>57</v>
      </c>
      <c r="F41" s="33"/>
      <c r="G41" s="55">
        <f>G42</f>
        <v>0</v>
      </c>
      <c r="H41" s="66"/>
      <c r="I41" s="77" t="e">
        <f t="shared" si="0"/>
        <v>#DIV/0!</v>
      </c>
    </row>
    <row r="42" spans="1:9" ht="33.75" hidden="1" customHeight="1" x14ac:dyDescent="0.2">
      <c r="A42" s="2" t="s">
        <v>138</v>
      </c>
      <c r="B42" s="32" t="s">
        <v>7</v>
      </c>
      <c r="C42" s="32" t="s">
        <v>9</v>
      </c>
      <c r="D42" s="32" t="s">
        <v>4</v>
      </c>
      <c r="E42" s="32" t="s">
        <v>57</v>
      </c>
      <c r="F42" s="33" t="s">
        <v>36</v>
      </c>
      <c r="G42" s="55">
        <v>0</v>
      </c>
      <c r="H42" s="66"/>
      <c r="I42" s="77" t="e">
        <f t="shared" si="0"/>
        <v>#DIV/0!</v>
      </c>
    </row>
    <row r="43" spans="1:9" ht="51.75" customHeight="1" x14ac:dyDescent="0.2">
      <c r="A43" s="12" t="s">
        <v>45</v>
      </c>
      <c r="B43" s="3" t="s">
        <v>7</v>
      </c>
      <c r="C43" s="3" t="s">
        <v>9</v>
      </c>
      <c r="D43" s="3" t="s">
        <v>4</v>
      </c>
      <c r="E43" s="3" t="s">
        <v>46</v>
      </c>
      <c r="F43" s="21"/>
      <c r="G43" s="51">
        <f>SUM(G44:G45)</f>
        <v>20500</v>
      </c>
      <c r="H43" s="51">
        <f>SUM(H44:H45)</f>
        <v>0</v>
      </c>
      <c r="I43" s="77">
        <f t="shared" si="0"/>
        <v>0</v>
      </c>
    </row>
    <row r="44" spans="1:9" ht="36" customHeight="1" x14ac:dyDescent="0.2">
      <c r="A44" s="2" t="s">
        <v>138</v>
      </c>
      <c r="B44" s="3" t="s">
        <v>7</v>
      </c>
      <c r="C44" s="3" t="s">
        <v>9</v>
      </c>
      <c r="D44" s="3" t="s">
        <v>4</v>
      </c>
      <c r="E44" s="3" t="s">
        <v>46</v>
      </c>
      <c r="F44" s="21" t="s">
        <v>36</v>
      </c>
      <c r="G44" s="51">
        <v>20500</v>
      </c>
      <c r="H44" s="66">
        <v>0</v>
      </c>
      <c r="I44" s="77">
        <f t="shared" si="0"/>
        <v>0</v>
      </c>
    </row>
    <row r="45" spans="1:9" ht="36" hidden="1" customHeight="1" x14ac:dyDescent="0.2">
      <c r="A45" s="2" t="s">
        <v>40</v>
      </c>
      <c r="B45" s="3" t="s">
        <v>7</v>
      </c>
      <c r="C45" s="3" t="s">
        <v>9</v>
      </c>
      <c r="D45" s="3" t="s">
        <v>4</v>
      </c>
      <c r="E45" s="3" t="s">
        <v>46</v>
      </c>
      <c r="F45" s="21" t="s">
        <v>43</v>
      </c>
      <c r="G45" s="51">
        <v>0</v>
      </c>
      <c r="H45" s="66"/>
      <c r="I45" s="77" t="e">
        <f t="shared" si="0"/>
        <v>#DIV/0!</v>
      </c>
    </row>
    <row r="46" spans="1:9" ht="48.75" customHeight="1" x14ac:dyDescent="0.2">
      <c r="A46" s="2" t="s">
        <v>91</v>
      </c>
      <c r="B46" s="3" t="s">
        <v>7</v>
      </c>
      <c r="C46" s="3" t="s">
        <v>9</v>
      </c>
      <c r="D46" s="3" t="s">
        <v>4</v>
      </c>
      <c r="E46" s="3" t="s">
        <v>90</v>
      </c>
      <c r="F46" s="21"/>
      <c r="G46" s="51">
        <f>G47</f>
        <v>20000</v>
      </c>
      <c r="H46" s="51">
        <f>H47</f>
        <v>0</v>
      </c>
      <c r="I46" s="77">
        <f t="shared" si="0"/>
        <v>0</v>
      </c>
    </row>
    <row r="47" spans="1:9" ht="32.25" customHeight="1" x14ac:dyDescent="0.2">
      <c r="A47" s="2" t="s">
        <v>138</v>
      </c>
      <c r="B47" s="3" t="s">
        <v>7</v>
      </c>
      <c r="C47" s="3" t="s">
        <v>9</v>
      </c>
      <c r="D47" s="3" t="s">
        <v>4</v>
      </c>
      <c r="E47" s="3" t="s">
        <v>90</v>
      </c>
      <c r="F47" s="21" t="s">
        <v>36</v>
      </c>
      <c r="G47" s="51">
        <v>20000</v>
      </c>
      <c r="H47" s="66">
        <v>0</v>
      </c>
      <c r="I47" s="77">
        <f t="shared" si="0"/>
        <v>0</v>
      </c>
    </row>
    <row r="48" spans="1:9" ht="34.5" customHeight="1" x14ac:dyDescent="0.2">
      <c r="A48" s="42" t="s">
        <v>144</v>
      </c>
      <c r="B48" s="3" t="s">
        <v>7</v>
      </c>
      <c r="C48" s="3" t="s">
        <v>9</v>
      </c>
      <c r="D48" s="3" t="s">
        <v>4</v>
      </c>
      <c r="E48" s="3" t="s">
        <v>47</v>
      </c>
      <c r="F48" s="20"/>
      <c r="G48" s="51">
        <f>SUM(G49:G50)</f>
        <v>50000</v>
      </c>
      <c r="H48" s="51">
        <f>SUM(H49:H50)</f>
        <v>0</v>
      </c>
      <c r="I48" s="77">
        <f t="shared" si="0"/>
        <v>0</v>
      </c>
    </row>
    <row r="49" spans="1:9" ht="34.5" hidden="1" customHeight="1" x14ac:dyDescent="0.2">
      <c r="A49" s="42" t="s">
        <v>40</v>
      </c>
      <c r="B49" s="3" t="s">
        <v>7</v>
      </c>
      <c r="C49" s="3" t="s">
        <v>9</v>
      </c>
      <c r="D49" s="3" t="s">
        <v>4</v>
      </c>
      <c r="E49" s="3" t="s">
        <v>47</v>
      </c>
      <c r="F49" s="20">
        <v>300</v>
      </c>
      <c r="G49" s="51">
        <v>0</v>
      </c>
      <c r="H49" s="66"/>
      <c r="I49" s="77" t="e">
        <f t="shared" si="0"/>
        <v>#DIV/0!</v>
      </c>
    </row>
    <row r="50" spans="1:9" ht="18.75" customHeight="1" x14ac:dyDescent="0.2">
      <c r="A50" s="42" t="s">
        <v>33</v>
      </c>
      <c r="B50" s="3" t="s">
        <v>7</v>
      </c>
      <c r="C50" s="3" t="s">
        <v>9</v>
      </c>
      <c r="D50" s="3" t="s">
        <v>4</v>
      </c>
      <c r="E50" s="3" t="s">
        <v>47</v>
      </c>
      <c r="F50" s="20">
        <v>800</v>
      </c>
      <c r="G50" s="51">
        <v>50000</v>
      </c>
      <c r="H50" s="66">
        <v>0</v>
      </c>
      <c r="I50" s="77">
        <f t="shared" si="0"/>
        <v>0</v>
      </c>
    </row>
    <row r="51" spans="1:9" ht="83.25" customHeight="1" x14ac:dyDescent="0.2">
      <c r="A51" s="2" t="s">
        <v>145</v>
      </c>
      <c r="B51" s="3" t="s">
        <v>7</v>
      </c>
      <c r="C51" s="3" t="s">
        <v>10</v>
      </c>
      <c r="D51" s="3" t="s">
        <v>26</v>
      </c>
      <c r="E51" s="3" t="s">
        <v>27</v>
      </c>
      <c r="F51" s="20"/>
      <c r="G51" s="55">
        <f>G54</f>
        <v>500</v>
      </c>
      <c r="H51" s="55">
        <f>H54</f>
        <v>0</v>
      </c>
      <c r="I51" s="77">
        <f t="shared" si="0"/>
        <v>0</v>
      </c>
    </row>
    <row r="52" spans="1:9" s="5" customFormat="1" ht="62.25" customHeight="1" x14ac:dyDescent="0.2">
      <c r="A52" s="2" t="s">
        <v>48</v>
      </c>
      <c r="B52" s="3" t="s">
        <v>7</v>
      </c>
      <c r="C52" s="3" t="s">
        <v>10</v>
      </c>
      <c r="D52" s="3" t="s">
        <v>4</v>
      </c>
      <c r="E52" s="3" t="s">
        <v>27</v>
      </c>
      <c r="F52" s="20"/>
      <c r="G52" s="55">
        <f>G53</f>
        <v>500</v>
      </c>
      <c r="H52" s="55">
        <f>H53</f>
        <v>0</v>
      </c>
      <c r="I52" s="77">
        <f t="shared" si="0"/>
        <v>0</v>
      </c>
    </row>
    <row r="53" spans="1:9" s="5" customFormat="1" ht="51" customHeight="1" x14ac:dyDescent="0.2">
      <c r="A53" s="2" t="s">
        <v>23</v>
      </c>
      <c r="B53" s="3" t="s">
        <v>7</v>
      </c>
      <c r="C53" s="3" t="s">
        <v>10</v>
      </c>
      <c r="D53" s="3" t="s">
        <v>4</v>
      </c>
      <c r="E53" s="3" t="s">
        <v>50</v>
      </c>
      <c r="F53" s="20"/>
      <c r="G53" s="55">
        <f>G54</f>
        <v>500</v>
      </c>
      <c r="H53" s="55">
        <f>H54</f>
        <v>0</v>
      </c>
      <c r="I53" s="77">
        <f t="shared" si="0"/>
        <v>0</v>
      </c>
    </row>
    <row r="54" spans="1:9" ht="33.75" customHeight="1" x14ac:dyDescent="0.2">
      <c r="A54" s="2" t="s">
        <v>138</v>
      </c>
      <c r="B54" s="3" t="s">
        <v>7</v>
      </c>
      <c r="C54" s="3" t="s">
        <v>10</v>
      </c>
      <c r="D54" s="3" t="s">
        <v>4</v>
      </c>
      <c r="E54" s="3" t="s">
        <v>50</v>
      </c>
      <c r="F54" s="21" t="s">
        <v>36</v>
      </c>
      <c r="G54" s="55">
        <v>500</v>
      </c>
      <c r="H54" s="55">
        <v>0</v>
      </c>
      <c r="I54" s="77">
        <f t="shared" si="0"/>
        <v>0</v>
      </c>
    </row>
    <row r="55" spans="1:9" ht="32.25" customHeight="1" x14ac:dyDescent="0.2">
      <c r="A55" s="42" t="s">
        <v>49</v>
      </c>
      <c r="B55" s="3" t="s">
        <v>7</v>
      </c>
      <c r="C55" s="3" t="s">
        <v>11</v>
      </c>
      <c r="D55" s="3" t="s">
        <v>26</v>
      </c>
      <c r="E55" s="3" t="s">
        <v>27</v>
      </c>
      <c r="F55" s="20"/>
      <c r="G55" s="51">
        <f t="shared" ref="G55:H57" si="3">G56</f>
        <v>2500</v>
      </c>
      <c r="H55" s="51">
        <f t="shared" si="3"/>
        <v>0</v>
      </c>
      <c r="I55" s="77">
        <f t="shared" si="0"/>
        <v>0</v>
      </c>
    </row>
    <row r="56" spans="1:9" ht="96.75" customHeight="1" x14ac:dyDescent="0.2">
      <c r="A56" s="2" t="s">
        <v>124</v>
      </c>
      <c r="B56" s="3" t="s">
        <v>7</v>
      </c>
      <c r="C56" s="3" t="s">
        <v>11</v>
      </c>
      <c r="D56" s="3" t="s">
        <v>4</v>
      </c>
      <c r="E56" s="3" t="s">
        <v>27</v>
      </c>
      <c r="F56" s="20"/>
      <c r="G56" s="51">
        <f t="shared" si="3"/>
        <v>2500</v>
      </c>
      <c r="H56" s="51">
        <f t="shared" si="3"/>
        <v>0</v>
      </c>
      <c r="I56" s="77">
        <f t="shared" si="0"/>
        <v>0</v>
      </c>
    </row>
    <row r="57" spans="1:9" ht="35.25" customHeight="1" x14ac:dyDescent="0.2">
      <c r="A57" s="2" t="s">
        <v>21</v>
      </c>
      <c r="B57" s="3" t="s">
        <v>7</v>
      </c>
      <c r="C57" s="3" t="s">
        <v>11</v>
      </c>
      <c r="D57" s="3" t="s">
        <v>4</v>
      </c>
      <c r="E57" s="3" t="s">
        <v>51</v>
      </c>
      <c r="F57" s="20"/>
      <c r="G57" s="51">
        <f t="shared" si="3"/>
        <v>2500</v>
      </c>
      <c r="H57" s="51">
        <f t="shared" si="3"/>
        <v>0</v>
      </c>
      <c r="I57" s="77">
        <f t="shared" si="0"/>
        <v>0</v>
      </c>
    </row>
    <row r="58" spans="1:9" ht="33.75" customHeight="1" x14ac:dyDescent="0.2">
      <c r="A58" s="2" t="s">
        <v>138</v>
      </c>
      <c r="B58" s="3" t="s">
        <v>7</v>
      </c>
      <c r="C58" s="3" t="s">
        <v>11</v>
      </c>
      <c r="D58" s="3" t="s">
        <v>4</v>
      </c>
      <c r="E58" s="3" t="s">
        <v>51</v>
      </c>
      <c r="F58" s="20">
        <v>200</v>
      </c>
      <c r="G58" s="55">
        <v>2500</v>
      </c>
      <c r="H58" s="55">
        <v>0</v>
      </c>
      <c r="I58" s="77">
        <f t="shared" si="0"/>
        <v>0</v>
      </c>
    </row>
    <row r="59" spans="1:9" ht="51" customHeight="1" x14ac:dyDescent="0.2">
      <c r="A59" s="2" t="s">
        <v>14</v>
      </c>
      <c r="B59" s="3" t="s">
        <v>7</v>
      </c>
      <c r="C59" s="3" t="s">
        <v>13</v>
      </c>
      <c r="D59" s="3" t="s">
        <v>26</v>
      </c>
      <c r="E59" s="3" t="s">
        <v>27</v>
      </c>
      <c r="F59" s="21"/>
      <c r="G59" s="55">
        <f t="shared" ref="G59:H61" si="4">G60</f>
        <v>3000</v>
      </c>
      <c r="H59" s="55">
        <f t="shared" si="4"/>
        <v>0</v>
      </c>
      <c r="I59" s="77">
        <f t="shared" si="0"/>
        <v>0</v>
      </c>
    </row>
    <row r="60" spans="1:9" ht="33" customHeight="1" x14ac:dyDescent="0.2">
      <c r="A60" s="2" t="s">
        <v>52</v>
      </c>
      <c r="B60" s="3" t="s">
        <v>7</v>
      </c>
      <c r="C60" s="3" t="s">
        <v>13</v>
      </c>
      <c r="D60" s="3" t="s">
        <v>4</v>
      </c>
      <c r="E60" s="3" t="s">
        <v>27</v>
      </c>
      <c r="F60" s="20"/>
      <c r="G60" s="51">
        <f t="shared" si="4"/>
        <v>3000</v>
      </c>
      <c r="H60" s="51">
        <f t="shared" si="4"/>
        <v>0</v>
      </c>
      <c r="I60" s="77">
        <f t="shared" si="0"/>
        <v>0</v>
      </c>
    </row>
    <row r="61" spans="1:9" ht="18.75" customHeight="1" x14ac:dyDescent="0.2">
      <c r="A61" s="2" t="s">
        <v>24</v>
      </c>
      <c r="B61" s="3" t="s">
        <v>7</v>
      </c>
      <c r="C61" s="3" t="s">
        <v>13</v>
      </c>
      <c r="D61" s="3" t="s">
        <v>4</v>
      </c>
      <c r="E61" s="3" t="s">
        <v>53</v>
      </c>
      <c r="F61" s="20"/>
      <c r="G61" s="55">
        <f t="shared" si="4"/>
        <v>3000</v>
      </c>
      <c r="H61" s="55">
        <f t="shared" si="4"/>
        <v>0</v>
      </c>
      <c r="I61" s="77">
        <f t="shared" si="0"/>
        <v>0</v>
      </c>
    </row>
    <row r="62" spans="1:9" ht="33" customHeight="1" x14ac:dyDescent="0.2">
      <c r="A62" s="2" t="s">
        <v>138</v>
      </c>
      <c r="B62" s="3" t="s">
        <v>7</v>
      </c>
      <c r="C62" s="3" t="s">
        <v>13</v>
      </c>
      <c r="D62" s="3" t="s">
        <v>4</v>
      </c>
      <c r="E62" s="3" t="s">
        <v>53</v>
      </c>
      <c r="F62" s="21" t="s">
        <v>36</v>
      </c>
      <c r="G62" s="55">
        <v>3000</v>
      </c>
      <c r="H62" s="55">
        <v>0</v>
      </c>
      <c r="I62" s="77">
        <f t="shared" si="0"/>
        <v>0</v>
      </c>
    </row>
    <row r="63" spans="1:9" ht="83.25" customHeight="1" x14ac:dyDescent="0.2">
      <c r="A63" s="28" t="s">
        <v>92</v>
      </c>
      <c r="B63" s="26" t="s">
        <v>5</v>
      </c>
      <c r="C63" s="26" t="s">
        <v>8</v>
      </c>
      <c r="D63" s="26" t="s">
        <v>26</v>
      </c>
      <c r="E63" s="26" t="s">
        <v>27</v>
      </c>
      <c r="F63" s="29"/>
      <c r="G63" s="56">
        <f t="shared" ref="G63:H66" si="5">G64</f>
        <v>500</v>
      </c>
      <c r="H63" s="56">
        <f t="shared" si="5"/>
        <v>0</v>
      </c>
      <c r="I63" s="76">
        <f t="shared" si="0"/>
        <v>0</v>
      </c>
    </row>
    <row r="64" spans="1:9" ht="112.5" customHeight="1" x14ac:dyDescent="0.2">
      <c r="A64" s="2" t="s">
        <v>93</v>
      </c>
      <c r="B64" s="3" t="s">
        <v>5</v>
      </c>
      <c r="C64" s="3" t="s">
        <v>9</v>
      </c>
      <c r="D64" s="3" t="s">
        <v>26</v>
      </c>
      <c r="E64" s="3" t="s">
        <v>27</v>
      </c>
      <c r="F64" s="20"/>
      <c r="G64" s="55">
        <f t="shared" si="5"/>
        <v>500</v>
      </c>
      <c r="H64" s="55">
        <f t="shared" si="5"/>
        <v>0</v>
      </c>
      <c r="I64" s="77">
        <f t="shared" si="0"/>
        <v>0</v>
      </c>
    </row>
    <row r="65" spans="1:9" ht="51.75" customHeight="1" x14ac:dyDescent="0.2">
      <c r="A65" s="2" t="s">
        <v>146</v>
      </c>
      <c r="B65" s="3" t="s">
        <v>5</v>
      </c>
      <c r="C65" s="3" t="s">
        <v>9</v>
      </c>
      <c r="D65" s="3" t="s">
        <v>4</v>
      </c>
      <c r="E65" s="3" t="s">
        <v>27</v>
      </c>
      <c r="F65" s="21"/>
      <c r="G65" s="55">
        <f t="shared" si="5"/>
        <v>500</v>
      </c>
      <c r="H65" s="55">
        <f t="shared" si="5"/>
        <v>0</v>
      </c>
      <c r="I65" s="77">
        <f t="shared" si="0"/>
        <v>0</v>
      </c>
    </row>
    <row r="66" spans="1:9" ht="32.25" customHeight="1" x14ac:dyDescent="0.2">
      <c r="A66" s="2" t="s">
        <v>58</v>
      </c>
      <c r="B66" s="3" t="s">
        <v>5</v>
      </c>
      <c r="C66" s="3" t="s">
        <v>9</v>
      </c>
      <c r="D66" s="3" t="s">
        <v>4</v>
      </c>
      <c r="E66" s="3" t="s">
        <v>59</v>
      </c>
      <c r="F66" s="21"/>
      <c r="G66" s="55">
        <f t="shared" si="5"/>
        <v>500</v>
      </c>
      <c r="H66" s="55">
        <f t="shared" si="5"/>
        <v>0</v>
      </c>
      <c r="I66" s="77">
        <f t="shared" si="0"/>
        <v>0</v>
      </c>
    </row>
    <row r="67" spans="1:9" ht="32.25" customHeight="1" x14ac:dyDescent="0.2">
      <c r="A67" s="2" t="s">
        <v>138</v>
      </c>
      <c r="B67" s="3" t="s">
        <v>5</v>
      </c>
      <c r="C67" s="3" t="s">
        <v>9</v>
      </c>
      <c r="D67" s="3" t="s">
        <v>4</v>
      </c>
      <c r="E67" s="3" t="s">
        <v>59</v>
      </c>
      <c r="F67" s="21" t="s">
        <v>36</v>
      </c>
      <c r="G67" s="55">
        <v>500</v>
      </c>
      <c r="H67" s="55">
        <v>0</v>
      </c>
      <c r="I67" s="77">
        <f t="shared" si="0"/>
        <v>0</v>
      </c>
    </row>
    <row r="68" spans="1:9" ht="63.75" customHeight="1" x14ac:dyDescent="0.2">
      <c r="A68" s="28" t="s">
        <v>94</v>
      </c>
      <c r="B68" s="26" t="s">
        <v>96</v>
      </c>
      <c r="C68" s="26" t="s">
        <v>8</v>
      </c>
      <c r="D68" s="26" t="s">
        <v>26</v>
      </c>
      <c r="E68" s="26" t="s">
        <v>27</v>
      </c>
      <c r="F68" s="29"/>
      <c r="G68" s="56">
        <f t="shared" ref="G68:H71" si="6">G69</f>
        <v>500</v>
      </c>
      <c r="H68" s="56">
        <f t="shared" si="6"/>
        <v>0</v>
      </c>
      <c r="I68" s="76">
        <f t="shared" si="0"/>
        <v>0</v>
      </c>
    </row>
    <row r="69" spans="1:9" ht="49.5" customHeight="1" x14ac:dyDescent="0.2">
      <c r="A69" s="2" t="s">
        <v>147</v>
      </c>
      <c r="B69" s="3" t="s">
        <v>96</v>
      </c>
      <c r="C69" s="3" t="s">
        <v>9</v>
      </c>
      <c r="D69" s="3" t="s">
        <v>26</v>
      </c>
      <c r="E69" s="3" t="s">
        <v>27</v>
      </c>
      <c r="F69" s="21"/>
      <c r="G69" s="55">
        <f t="shared" si="6"/>
        <v>500</v>
      </c>
      <c r="H69" s="55">
        <f t="shared" si="6"/>
        <v>0</v>
      </c>
      <c r="I69" s="77">
        <f t="shared" si="0"/>
        <v>0</v>
      </c>
    </row>
    <row r="70" spans="1:9" ht="81.75" customHeight="1" x14ac:dyDescent="0.2">
      <c r="A70" s="2" t="s">
        <v>148</v>
      </c>
      <c r="B70" s="3" t="s">
        <v>96</v>
      </c>
      <c r="C70" s="3" t="s">
        <v>9</v>
      </c>
      <c r="D70" s="3" t="s">
        <v>4</v>
      </c>
      <c r="E70" s="3" t="s">
        <v>27</v>
      </c>
      <c r="F70" s="21"/>
      <c r="G70" s="55">
        <f t="shared" si="6"/>
        <v>500</v>
      </c>
      <c r="H70" s="55">
        <f t="shared" si="6"/>
        <v>0</v>
      </c>
      <c r="I70" s="77">
        <f t="shared" si="0"/>
        <v>0</v>
      </c>
    </row>
    <row r="71" spans="1:9" ht="32.25" customHeight="1" x14ac:dyDescent="0.2">
      <c r="A71" s="2" t="s">
        <v>95</v>
      </c>
      <c r="B71" s="3" t="s">
        <v>96</v>
      </c>
      <c r="C71" s="3" t="s">
        <v>9</v>
      </c>
      <c r="D71" s="3" t="s">
        <v>4</v>
      </c>
      <c r="E71" s="3" t="s">
        <v>97</v>
      </c>
      <c r="F71" s="21"/>
      <c r="G71" s="55">
        <f t="shared" si="6"/>
        <v>500</v>
      </c>
      <c r="H71" s="55">
        <f t="shared" si="6"/>
        <v>0</v>
      </c>
      <c r="I71" s="77">
        <f t="shared" si="0"/>
        <v>0</v>
      </c>
    </row>
    <row r="72" spans="1:9" ht="32.25" customHeight="1" x14ac:dyDescent="0.2">
      <c r="A72" s="2" t="s">
        <v>138</v>
      </c>
      <c r="B72" s="3" t="s">
        <v>96</v>
      </c>
      <c r="C72" s="3" t="s">
        <v>9</v>
      </c>
      <c r="D72" s="3" t="s">
        <v>4</v>
      </c>
      <c r="E72" s="3" t="s">
        <v>97</v>
      </c>
      <c r="F72" s="21" t="s">
        <v>36</v>
      </c>
      <c r="G72" s="55">
        <v>500</v>
      </c>
      <c r="H72" s="55">
        <v>0</v>
      </c>
      <c r="I72" s="77">
        <f t="shared" si="0"/>
        <v>0</v>
      </c>
    </row>
    <row r="73" spans="1:9" ht="51" customHeight="1" x14ac:dyDescent="0.2">
      <c r="A73" s="28" t="s">
        <v>174</v>
      </c>
      <c r="B73" s="26" t="s">
        <v>6</v>
      </c>
      <c r="C73" s="26" t="s">
        <v>8</v>
      </c>
      <c r="D73" s="26" t="s">
        <v>26</v>
      </c>
      <c r="E73" s="26" t="s">
        <v>27</v>
      </c>
      <c r="F73" s="29"/>
      <c r="G73" s="56">
        <f>G77+G81+G85+G87+G91+G93+G96+G97+G101+G103+G104+G106+G107+G109+G111+G114+G116+G120</f>
        <v>83128549.210000008</v>
      </c>
      <c r="H73" s="56">
        <f>H77+H81+H85+H87+H91+H93+H96+H97+H101+H103+H104+H106+H107+H109+H111+H114+H116+H120</f>
        <v>806430.85000000009</v>
      </c>
      <c r="I73" s="76">
        <f t="shared" si="0"/>
        <v>0.97010095528407214</v>
      </c>
    </row>
    <row r="74" spans="1:9" s="1" customFormat="1" ht="18.75" customHeight="1" x14ac:dyDescent="0.2">
      <c r="A74" s="2" t="s">
        <v>63</v>
      </c>
      <c r="B74" s="3" t="s">
        <v>6</v>
      </c>
      <c r="C74" s="3" t="s">
        <v>9</v>
      </c>
      <c r="D74" s="3" t="s">
        <v>26</v>
      </c>
      <c r="E74" s="3" t="s">
        <v>27</v>
      </c>
      <c r="F74" s="20"/>
      <c r="G74" s="55">
        <f t="shared" ref="G74:H76" si="7">G75</f>
        <v>2500</v>
      </c>
      <c r="H74" s="55">
        <f t="shared" si="7"/>
        <v>0</v>
      </c>
      <c r="I74" s="77">
        <f t="shared" si="0"/>
        <v>0</v>
      </c>
    </row>
    <row r="75" spans="1:9" ht="159.75" customHeight="1" x14ac:dyDescent="0.2">
      <c r="A75" s="2" t="s">
        <v>85</v>
      </c>
      <c r="B75" s="3" t="s">
        <v>6</v>
      </c>
      <c r="C75" s="3" t="s">
        <v>9</v>
      </c>
      <c r="D75" s="3" t="s">
        <v>4</v>
      </c>
      <c r="E75" s="3" t="s">
        <v>27</v>
      </c>
      <c r="F75" s="21"/>
      <c r="G75" s="55">
        <f t="shared" si="7"/>
        <v>2500</v>
      </c>
      <c r="H75" s="55">
        <f t="shared" si="7"/>
        <v>0</v>
      </c>
      <c r="I75" s="77">
        <f t="shared" si="0"/>
        <v>0</v>
      </c>
    </row>
    <row r="76" spans="1:9" ht="18" customHeight="1" x14ac:dyDescent="0.2">
      <c r="A76" s="2" t="s">
        <v>64</v>
      </c>
      <c r="B76" s="3" t="s">
        <v>6</v>
      </c>
      <c r="C76" s="3" t="s">
        <v>9</v>
      </c>
      <c r="D76" s="3" t="s">
        <v>4</v>
      </c>
      <c r="E76" s="3" t="s">
        <v>65</v>
      </c>
      <c r="F76" s="20"/>
      <c r="G76" s="55">
        <f t="shared" si="7"/>
        <v>2500</v>
      </c>
      <c r="H76" s="55">
        <f t="shared" si="7"/>
        <v>0</v>
      </c>
      <c r="I76" s="77">
        <f t="shared" si="0"/>
        <v>0</v>
      </c>
    </row>
    <row r="77" spans="1:9" ht="36" customHeight="1" x14ac:dyDescent="0.2">
      <c r="A77" s="2" t="s">
        <v>138</v>
      </c>
      <c r="B77" s="3" t="s">
        <v>6</v>
      </c>
      <c r="C77" s="3" t="s">
        <v>9</v>
      </c>
      <c r="D77" s="3" t="s">
        <v>4</v>
      </c>
      <c r="E77" s="3" t="s">
        <v>65</v>
      </c>
      <c r="F77" s="20">
        <v>200</v>
      </c>
      <c r="G77" s="55">
        <v>2500</v>
      </c>
      <c r="H77" s="55">
        <v>0</v>
      </c>
      <c r="I77" s="77">
        <f t="shared" si="0"/>
        <v>0</v>
      </c>
    </row>
    <row r="78" spans="1:9" ht="49.5" customHeight="1" x14ac:dyDescent="0.2">
      <c r="A78" s="2" t="s">
        <v>164</v>
      </c>
      <c r="B78" s="3" t="s">
        <v>6</v>
      </c>
      <c r="C78" s="3" t="s">
        <v>11</v>
      </c>
      <c r="D78" s="3" t="s">
        <v>26</v>
      </c>
      <c r="E78" s="3" t="s">
        <v>27</v>
      </c>
      <c r="F78" s="20"/>
      <c r="G78" s="55">
        <f>G81</f>
        <v>1000</v>
      </c>
      <c r="H78" s="55">
        <f>H81</f>
        <v>0</v>
      </c>
      <c r="I78" s="77">
        <f t="shared" ref="I78:I145" si="8">H78/G78*100</f>
        <v>0</v>
      </c>
    </row>
    <row r="79" spans="1:9" ht="49.5" customHeight="1" x14ac:dyDescent="0.2">
      <c r="A79" s="2" t="s">
        <v>164</v>
      </c>
      <c r="B79" s="3" t="s">
        <v>6</v>
      </c>
      <c r="C79" s="3" t="s">
        <v>11</v>
      </c>
      <c r="D79" s="3" t="s">
        <v>4</v>
      </c>
      <c r="E79" s="3" t="s">
        <v>27</v>
      </c>
      <c r="F79" s="20"/>
      <c r="G79" s="55">
        <f>G81</f>
        <v>1000</v>
      </c>
      <c r="H79" s="55">
        <f>H81</f>
        <v>0</v>
      </c>
      <c r="I79" s="77">
        <f t="shared" si="8"/>
        <v>0</v>
      </c>
    </row>
    <row r="80" spans="1:9" ht="18.75" customHeight="1" x14ac:dyDescent="0.2">
      <c r="A80" s="2" t="s">
        <v>166</v>
      </c>
      <c r="B80" s="3" t="s">
        <v>6</v>
      </c>
      <c r="C80" s="3" t="s">
        <v>11</v>
      </c>
      <c r="D80" s="3" t="s">
        <v>4</v>
      </c>
      <c r="E80" s="3" t="s">
        <v>165</v>
      </c>
      <c r="F80" s="20"/>
      <c r="G80" s="55">
        <f>G81</f>
        <v>1000</v>
      </c>
      <c r="H80" s="55">
        <f>H81</f>
        <v>0</v>
      </c>
      <c r="I80" s="77">
        <f t="shared" si="8"/>
        <v>0</v>
      </c>
    </row>
    <row r="81" spans="1:9" ht="36" customHeight="1" x14ac:dyDescent="0.2">
      <c r="A81" s="2" t="s">
        <v>138</v>
      </c>
      <c r="B81" s="3" t="s">
        <v>6</v>
      </c>
      <c r="C81" s="3" t="s">
        <v>11</v>
      </c>
      <c r="D81" s="3" t="s">
        <v>4</v>
      </c>
      <c r="E81" s="3" t="s">
        <v>165</v>
      </c>
      <c r="F81" s="20">
        <v>200</v>
      </c>
      <c r="G81" s="55">
        <v>1000</v>
      </c>
      <c r="H81" s="55">
        <v>0</v>
      </c>
      <c r="I81" s="77">
        <f t="shared" si="8"/>
        <v>0</v>
      </c>
    </row>
    <row r="82" spans="1:9" ht="52.5" customHeight="1" x14ac:dyDescent="0.2">
      <c r="A82" s="2" t="s">
        <v>60</v>
      </c>
      <c r="B82" s="3" t="s">
        <v>6</v>
      </c>
      <c r="C82" s="3" t="s">
        <v>12</v>
      </c>
      <c r="D82" s="3" t="s">
        <v>26</v>
      </c>
      <c r="E82" s="3" t="s">
        <v>27</v>
      </c>
      <c r="F82" s="21"/>
      <c r="G82" s="55">
        <f>G83</f>
        <v>3708359.21</v>
      </c>
      <c r="H82" s="55">
        <f>H83</f>
        <v>471969.58</v>
      </c>
      <c r="I82" s="77">
        <f t="shared" si="8"/>
        <v>12.727180763052349</v>
      </c>
    </row>
    <row r="83" spans="1:9" ht="49.5" customHeight="1" x14ac:dyDescent="0.2">
      <c r="A83" s="2" t="s">
        <v>149</v>
      </c>
      <c r="B83" s="3" t="s">
        <v>6</v>
      </c>
      <c r="C83" s="3" t="s">
        <v>12</v>
      </c>
      <c r="D83" s="3" t="s">
        <v>4</v>
      </c>
      <c r="E83" s="3" t="s">
        <v>27</v>
      </c>
      <c r="F83" s="21"/>
      <c r="G83" s="55">
        <f>G85+G87</f>
        <v>3708359.21</v>
      </c>
      <c r="H83" s="55">
        <f>H85+H87</f>
        <v>471969.58</v>
      </c>
      <c r="I83" s="77">
        <f t="shared" si="8"/>
        <v>12.727180763052349</v>
      </c>
    </row>
    <row r="84" spans="1:9" s="1" customFormat="1" ht="35.25" customHeight="1" x14ac:dyDescent="0.2">
      <c r="A84" s="2" t="s">
        <v>61</v>
      </c>
      <c r="B84" s="3" t="s">
        <v>6</v>
      </c>
      <c r="C84" s="3" t="s">
        <v>12</v>
      </c>
      <c r="D84" s="3" t="s">
        <v>4</v>
      </c>
      <c r="E84" s="3" t="s">
        <v>62</v>
      </c>
      <c r="F84" s="21"/>
      <c r="G84" s="51">
        <f>G85</f>
        <v>3708359.21</v>
      </c>
      <c r="H84" s="51">
        <f>H85</f>
        <v>471969.58</v>
      </c>
      <c r="I84" s="77">
        <f t="shared" si="8"/>
        <v>12.727180763052349</v>
      </c>
    </row>
    <row r="85" spans="1:9" ht="33.75" customHeight="1" x14ac:dyDescent="0.2">
      <c r="A85" s="2" t="s">
        <v>138</v>
      </c>
      <c r="B85" s="3" t="s">
        <v>6</v>
      </c>
      <c r="C85" s="3" t="s">
        <v>12</v>
      </c>
      <c r="D85" s="3" t="s">
        <v>4</v>
      </c>
      <c r="E85" s="3" t="s">
        <v>62</v>
      </c>
      <c r="F85" s="20">
        <v>200</v>
      </c>
      <c r="G85" s="55">
        <v>3708359.21</v>
      </c>
      <c r="H85" s="63">
        <v>471969.58</v>
      </c>
      <c r="I85" s="77">
        <f t="shared" si="8"/>
        <v>12.727180763052349</v>
      </c>
    </row>
    <row r="86" spans="1:9" ht="35.25" hidden="1" customHeight="1" x14ac:dyDescent="0.2">
      <c r="A86" s="2" t="s">
        <v>119</v>
      </c>
      <c r="B86" s="3" t="s">
        <v>6</v>
      </c>
      <c r="C86" s="3" t="s">
        <v>12</v>
      </c>
      <c r="D86" s="3" t="s">
        <v>4</v>
      </c>
      <c r="E86" s="3" t="s">
        <v>118</v>
      </c>
      <c r="F86" s="20"/>
      <c r="G86" s="55">
        <f>G87</f>
        <v>0</v>
      </c>
      <c r="H86" s="66"/>
      <c r="I86" s="77" t="e">
        <f t="shared" si="8"/>
        <v>#DIV/0!</v>
      </c>
    </row>
    <row r="87" spans="1:9" ht="33" hidden="1" customHeight="1" x14ac:dyDescent="0.2">
      <c r="A87" s="2" t="s">
        <v>32</v>
      </c>
      <c r="B87" s="3" t="s">
        <v>6</v>
      </c>
      <c r="C87" s="3" t="s">
        <v>12</v>
      </c>
      <c r="D87" s="3" t="s">
        <v>4</v>
      </c>
      <c r="E87" s="3" t="s">
        <v>118</v>
      </c>
      <c r="F87" s="20">
        <v>200</v>
      </c>
      <c r="G87" s="55">
        <v>0</v>
      </c>
      <c r="H87" s="66"/>
      <c r="I87" s="77" t="e">
        <f t="shared" si="8"/>
        <v>#DIV/0!</v>
      </c>
    </row>
    <row r="88" spans="1:9" ht="19.5" customHeight="1" x14ac:dyDescent="0.2">
      <c r="A88" s="2" t="s">
        <v>66</v>
      </c>
      <c r="B88" s="3" t="s">
        <v>6</v>
      </c>
      <c r="C88" s="3" t="s">
        <v>13</v>
      </c>
      <c r="D88" s="3" t="s">
        <v>26</v>
      </c>
      <c r="E88" s="3" t="s">
        <v>27</v>
      </c>
      <c r="F88" s="21"/>
      <c r="G88" s="55">
        <f>G91+G93+G96+G97</f>
        <v>300000</v>
      </c>
      <c r="H88" s="55">
        <f>H91+H93+H96+H97</f>
        <v>0</v>
      </c>
      <c r="I88" s="77">
        <f t="shared" si="8"/>
        <v>0</v>
      </c>
    </row>
    <row r="89" spans="1:9" ht="81" customHeight="1" x14ac:dyDescent="0.2">
      <c r="A89" s="2" t="s">
        <v>150</v>
      </c>
      <c r="B89" s="3" t="s">
        <v>6</v>
      </c>
      <c r="C89" s="3" t="s">
        <v>13</v>
      </c>
      <c r="D89" s="3" t="s">
        <v>4</v>
      </c>
      <c r="E89" s="3" t="s">
        <v>27</v>
      </c>
      <c r="F89" s="21"/>
      <c r="G89" s="55">
        <f>G91+G93</f>
        <v>300000</v>
      </c>
      <c r="H89" s="55">
        <f>H91+H93</f>
        <v>0</v>
      </c>
      <c r="I89" s="77">
        <f t="shared" si="8"/>
        <v>0</v>
      </c>
    </row>
    <row r="90" spans="1:9" s="1" customFormat="1" ht="24.75" customHeight="1" x14ac:dyDescent="0.2">
      <c r="A90" s="2" t="s">
        <v>67</v>
      </c>
      <c r="B90" s="3" t="s">
        <v>6</v>
      </c>
      <c r="C90" s="3" t="s">
        <v>13</v>
      </c>
      <c r="D90" s="3" t="s">
        <v>4</v>
      </c>
      <c r="E90" s="3" t="s">
        <v>68</v>
      </c>
      <c r="F90" s="20"/>
      <c r="G90" s="55">
        <f>G91</f>
        <v>300000</v>
      </c>
      <c r="H90" s="55">
        <f>H91</f>
        <v>0</v>
      </c>
      <c r="I90" s="77">
        <f t="shared" si="8"/>
        <v>0</v>
      </c>
    </row>
    <row r="91" spans="1:9" ht="34.5" customHeight="1" x14ac:dyDescent="0.2">
      <c r="A91" s="2" t="s">
        <v>138</v>
      </c>
      <c r="B91" s="3" t="s">
        <v>6</v>
      </c>
      <c r="C91" s="3" t="s">
        <v>13</v>
      </c>
      <c r="D91" s="3" t="s">
        <v>4</v>
      </c>
      <c r="E91" s="3" t="s">
        <v>68</v>
      </c>
      <c r="F91" s="20">
        <v>200</v>
      </c>
      <c r="G91" s="55">
        <v>300000</v>
      </c>
      <c r="H91" s="63">
        <v>0</v>
      </c>
      <c r="I91" s="77">
        <f t="shared" si="8"/>
        <v>0</v>
      </c>
    </row>
    <row r="92" spans="1:9" ht="19.5" hidden="1" customHeight="1" x14ac:dyDescent="0.2">
      <c r="A92" s="2" t="s">
        <v>178</v>
      </c>
      <c r="B92" s="3" t="s">
        <v>6</v>
      </c>
      <c r="C92" s="3" t="s">
        <v>13</v>
      </c>
      <c r="D92" s="3" t="s">
        <v>4</v>
      </c>
      <c r="E92" s="3" t="s">
        <v>177</v>
      </c>
      <c r="F92" s="20"/>
      <c r="G92" s="55">
        <f>G93</f>
        <v>0</v>
      </c>
      <c r="H92" s="55">
        <f>H93</f>
        <v>0</v>
      </c>
      <c r="I92" s="77" t="e">
        <f t="shared" si="8"/>
        <v>#DIV/0!</v>
      </c>
    </row>
    <row r="93" spans="1:9" ht="34.5" hidden="1" customHeight="1" x14ac:dyDescent="0.2">
      <c r="A93" s="2" t="s">
        <v>138</v>
      </c>
      <c r="B93" s="3" t="s">
        <v>6</v>
      </c>
      <c r="C93" s="3" t="s">
        <v>13</v>
      </c>
      <c r="D93" s="3" t="s">
        <v>4</v>
      </c>
      <c r="E93" s="3" t="s">
        <v>177</v>
      </c>
      <c r="F93" s="20">
        <v>200</v>
      </c>
      <c r="G93" s="55">
        <v>0</v>
      </c>
      <c r="H93" s="66">
        <v>0</v>
      </c>
      <c r="I93" s="77" t="e">
        <f t="shared" si="8"/>
        <v>#DIV/0!</v>
      </c>
    </row>
    <row r="94" spans="1:9" ht="33.75" hidden="1" customHeight="1" x14ac:dyDescent="0.2">
      <c r="A94" s="2" t="s">
        <v>99</v>
      </c>
      <c r="B94" s="3" t="s">
        <v>6</v>
      </c>
      <c r="C94" s="3" t="s">
        <v>13</v>
      </c>
      <c r="D94" s="3" t="s">
        <v>7</v>
      </c>
      <c r="E94" s="3" t="s">
        <v>27</v>
      </c>
      <c r="F94" s="20"/>
      <c r="G94" s="55">
        <f>G95</f>
        <v>0</v>
      </c>
      <c r="H94" s="55">
        <f>H95</f>
        <v>0</v>
      </c>
      <c r="I94" s="77" t="e">
        <f t="shared" si="8"/>
        <v>#DIV/0!</v>
      </c>
    </row>
    <row r="95" spans="1:9" ht="33" hidden="1" customHeight="1" x14ac:dyDescent="0.2">
      <c r="A95" s="2" t="s">
        <v>100</v>
      </c>
      <c r="B95" s="3" t="s">
        <v>6</v>
      </c>
      <c r="C95" s="3" t="s">
        <v>13</v>
      </c>
      <c r="D95" s="3" t="s">
        <v>7</v>
      </c>
      <c r="E95" s="3" t="s">
        <v>98</v>
      </c>
      <c r="F95" s="20"/>
      <c r="G95" s="55">
        <f>SUM(G96:G97)</f>
        <v>0</v>
      </c>
      <c r="H95" s="55">
        <f>SUM(H96:H97)</f>
        <v>0</v>
      </c>
      <c r="I95" s="77" t="e">
        <f t="shared" si="8"/>
        <v>#DIV/0!</v>
      </c>
    </row>
    <row r="96" spans="1:9" ht="36" hidden="1" customHeight="1" x14ac:dyDescent="0.2">
      <c r="A96" s="2" t="s">
        <v>32</v>
      </c>
      <c r="B96" s="3" t="s">
        <v>6</v>
      </c>
      <c r="C96" s="3" t="s">
        <v>13</v>
      </c>
      <c r="D96" s="3" t="s">
        <v>7</v>
      </c>
      <c r="E96" s="3" t="s">
        <v>98</v>
      </c>
      <c r="F96" s="20">
        <v>200</v>
      </c>
      <c r="G96" s="55">
        <v>0</v>
      </c>
      <c r="H96" s="66">
        <v>0</v>
      </c>
      <c r="I96" s="77" t="e">
        <f t="shared" si="8"/>
        <v>#DIV/0!</v>
      </c>
    </row>
    <row r="97" spans="1:9" ht="48" hidden="1" customHeight="1" x14ac:dyDescent="0.2">
      <c r="A97" s="2" t="s">
        <v>120</v>
      </c>
      <c r="B97" s="3" t="s">
        <v>6</v>
      </c>
      <c r="C97" s="3" t="s">
        <v>13</v>
      </c>
      <c r="D97" s="3" t="s">
        <v>7</v>
      </c>
      <c r="E97" s="3" t="s">
        <v>98</v>
      </c>
      <c r="F97" s="20">
        <v>400</v>
      </c>
      <c r="G97" s="55">
        <v>0</v>
      </c>
      <c r="H97" s="66"/>
      <c r="I97" s="77" t="e">
        <f t="shared" si="8"/>
        <v>#DIV/0!</v>
      </c>
    </row>
    <row r="98" spans="1:9" ht="33" customHeight="1" x14ac:dyDescent="0.2">
      <c r="A98" s="2" t="s">
        <v>22</v>
      </c>
      <c r="B98" s="3" t="s">
        <v>6</v>
      </c>
      <c r="C98" s="3" t="s">
        <v>15</v>
      </c>
      <c r="D98" s="3" t="s">
        <v>26</v>
      </c>
      <c r="E98" s="3" t="s">
        <v>27</v>
      </c>
      <c r="F98" s="21"/>
      <c r="G98" s="55">
        <f>G99+G112+G115</f>
        <v>79115690</v>
      </c>
      <c r="H98" s="55">
        <f>H99+H112+H115</f>
        <v>334461.27</v>
      </c>
      <c r="I98" s="77">
        <f t="shared" si="8"/>
        <v>0.42274960883233154</v>
      </c>
    </row>
    <row r="99" spans="1:9" ht="51" customHeight="1" x14ac:dyDescent="0.2">
      <c r="A99" s="2" t="s">
        <v>151</v>
      </c>
      <c r="B99" s="3" t="s">
        <v>6</v>
      </c>
      <c r="C99" s="3" t="s">
        <v>15</v>
      </c>
      <c r="D99" s="3" t="s">
        <v>4</v>
      </c>
      <c r="E99" s="3" t="s">
        <v>27</v>
      </c>
      <c r="F99" s="20"/>
      <c r="G99" s="51">
        <f>G103+G101+G104+G106+G107+G109+G111</f>
        <v>7998783</v>
      </c>
      <c r="H99" s="51">
        <f>H103+H101+H104+H106+H107+H109+H111</f>
        <v>334461.27</v>
      </c>
      <c r="I99" s="77">
        <f t="shared" si="8"/>
        <v>4.1814019707748038</v>
      </c>
    </row>
    <row r="100" spans="1:9" ht="21.75" hidden="1" customHeight="1" x14ac:dyDescent="0.2">
      <c r="A100" s="2" t="s">
        <v>101</v>
      </c>
      <c r="B100" s="3" t="s">
        <v>6</v>
      </c>
      <c r="C100" s="3" t="s">
        <v>15</v>
      </c>
      <c r="D100" s="3" t="s">
        <v>4</v>
      </c>
      <c r="E100" s="3" t="s">
        <v>102</v>
      </c>
      <c r="F100" s="20"/>
      <c r="G100" s="51">
        <f>G101</f>
        <v>0</v>
      </c>
      <c r="H100" s="51">
        <f>H101</f>
        <v>0</v>
      </c>
      <c r="I100" s="77" t="e">
        <f t="shared" si="8"/>
        <v>#DIV/0!</v>
      </c>
    </row>
    <row r="101" spans="1:9" ht="34.5" hidden="1" customHeight="1" x14ac:dyDescent="0.2">
      <c r="A101" s="2" t="s">
        <v>32</v>
      </c>
      <c r="B101" s="3" t="s">
        <v>6</v>
      </c>
      <c r="C101" s="3" t="s">
        <v>15</v>
      </c>
      <c r="D101" s="3" t="s">
        <v>4</v>
      </c>
      <c r="E101" s="3" t="s">
        <v>102</v>
      </c>
      <c r="F101" s="20">
        <v>200</v>
      </c>
      <c r="G101" s="51">
        <v>0</v>
      </c>
      <c r="H101" s="51">
        <v>0</v>
      </c>
      <c r="I101" s="77" t="e">
        <f t="shared" si="8"/>
        <v>#DIV/0!</v>
      </c>
    </row>
    <row r="102" spans="1:9" ht="35.25" customHeight="1" x14ac:dyDescent="0.2">
      <c r="A102" s="2" t="s">
        <v>103</v>
      </c>
      <c r="B102" s="3" t="s">
        <v>6</v>
      </c>
      <c r="C102" s="3" t="s">
        <v>15</v>
      </c>
      <c r="D102" s="3" t="s">
        <v>4</v>
      </c>
      <c r="E102" s="3" t="s">
        <v>104</v>
      </c>
      <c r="F102" s="20"/>
      <c r="G102" s="51">
        <f>G103+G104</f>
        <v>197800</v>
      </c>
      <c r="H102" s="51">
        <f>H103+H104</f>
        <v>35019.93</v>
      </c>
      <c r="I102" s="77">
        <f t="shared" si="8"/>
        <v>17.704716885743174</v>
      </c>
    </row>
    <row r="103" spans="1:9" ht="82.5" customHeight="1" x14ac:dyDescent="0.2">
      <c r="A103" s="2" t="s">
        <v>31</v>
      </c>
      <c r="B103" s="3" t="s">
        <v>6</v>
      </c>
      <c r="C103" s="3" t="s">
        <v>15</v>
      </c>
      <c r="D103" s="3" t="s">
        <v>4</v>
      </c>
      <c r="E103" s="3" t="s">
        <v>104</v>
      </c>
      <c r="F103" s="20">
        <v>100</v>
      </c>
      <c r="G103" s="51">
        <v>177640</v>
      </c>
      <c r="H103" s="64">
        <v>35019.93</v>
      </c>
      <c r="I103" s="77">
        <f t="shared" si="8"/>
        <v>19.713988966448998</v>
      </c>
    </row>
    <row r="104" spans="1:9" ht="36" customHeight="1" x14ac:dyDescent="0.2">
      <c r="A104" s="2" t="s">
        <v>138</v>
      </c>
      <c r="B104" s="3" t="s">
        <v>6</v>
      </c>
      <c r="C104" s="3" t="s">
        <v>15</v>
      </c>
      <c r="D104" s="3" t="s">
        <v>4</v>
      </c>
      <c r="E104" s="3" t="s">
        <v>104</v>
      </c>
      <c r="F104" s="20">
        <v>200</v>
      </c>
      <c r="G104" s="51">
        <v>20160</v>
      </c>
      <c r="H104" s="63">
        <v>0</v>
      </c>
      <c r="I104" s="77">
        <f t="shared" si="8"/>
        <v>0</v>
      </c>
    </row>
    <row r="105" spans="1:9" ht="35.25" customHeight="1" x14ac:dyDescent="0.2">
      <c r="A105" s="2" t="s">
        <v>69</v>
      </c>
      <c r="B105" s="3" t="s">
        <v>6</v>
      </c>
      <c r="C105" s="3" t="s">
        <v>15</v>
      </c>
      <c r="D105" s="3" t="s">
        <v>4</v>
      </c>
      <c r="E105" s="3" t="s">
        <v>70</v>
      </c>
      <c r="F105" s="20"/>
      <c r="G105" s="51">
        <f>G106+G107</f>
        <v>6730233</v>
      </c>
      <c r="H105" s="51">
        <f>H106+H107</f>
        <v>299441.34000000003</v>
      </c>
      <c r="I105" s="77">
        <f t="shared" si="8"/>
        <v>4.4491972269013571</v>
      </c>
    </row>
    <row r="106" spans="1:9" ht="81.75" customHeight="1" x14ac:dyDescent="0.2">
      <c r="A106" s="2" t="s">
        <v>31</v>
      </c>
      <c r="B106" s="3" t="s">
        <v>6</v>
      </c>
      <c r="C106" s="3" t="s">
        <v>15</v>
      </c>
      <c r="D106" s="3" t="s">
        <v>4</v>
      </c>
      <c r="E106" s="3" t="s">
        <v>70</v>
      </c>
      <c r="F106" s="20">
        <v>100</v>
      </c>
      <c r="G106" s="51">
        <v>1953000</v>
      </c>
      <c r="H106" s="63">
        <v>287843.34000000003</v>
      </c>
      <c r="I106" s="77">
        <f t="shared" si="8"/>
        <v>14.738522273425501</v>
      </c>
    </row>
    <row r="107" spans="1:9" ht="35.25" customHeight="1" x14ac:dyDescent="0.2">
      <c r="A107" s="2" t="s">
        <v>138</v>
      </c>
      <c r="B107" s="3" t="s">
        <v>6</v>
      </c>
      <c r="C107" s="3" t="s">
        <v>15</v>
      </c>
      <c r="D107" s="3" t="s">
        <v>4</v>
      </c>
      <c r="E107" s="3" t="s">
        <v>70</v>
      </c>
      <c r="F107" s="20">
        <v>200</v>
      </c>
      <c r="G107" s="51">
        <v>4777233</v>
      </c>
      <c r="H107" s="51">
        <v>11598</v>
      </c>
      <c r="I107" s="77">
        <f t="shared" si="8"/>
        <v>0.24277651937847705</v>
      </c>
    </row>
    <row r="108" spans="1:9" ht="35.25" customHeight="1" x14ac:dyDescent="0.2">
      <c r="A108" s="2" t="s">
        <v>191</v>
      </c>
      <c r="B108" s="3" t="s">
        <v>6</v>
      </c>
      <c r="C108" s="3" t="s">
        <v>15</v>
      </c>
      <c r="D108" s="3" t="s">
        <v>4</v>
      </c>
      <c r="E108" s="3" t="s">
        <v>190</v>
      </c>
      <c r="F108" s="20"/>
      <c r="G108" s="51">
        <f>G109</f>
        <v>5750</v>
      </c>
      <c r="H108" s="66">
        <f>H109</f>
        <v>0</v>
      </c>
      <c r="I108" s="77">
        <f t="shared" si="8"/>
        <v>0</v>
      </c>
    </row>
    <row r="109" spans="1:9" ht="35.25" customHeight="1" x14ac:dyDescent="0.2">
      <c r="A109" s="2" t="s">
        <v>138</v>
      </c>
      <c r="B109" s="3" t="s">
        <v>6</v>
      </c>
      <c r="C109" s="3" t="s">
        <v>15</v>
      </c>
      <c r="D109" s="3" t="s">
        <v>4</v>
      </c>
      <c r="E109" s="3" t="s">
        <v>190</v>
      </c>
      <c r="F109" s="20">
        <v>200</v>
      </c>
      <c r="G109" s="51">
        <v>5750</v>
      </c>
      <c r="H109" s="66">
        <v>0</v>
      </c>
      <c r="I109" s="77">
        <f t="shared" si="8"/>
        <v>0</v>
      </c>
    </row>
    <row r="110" spans="1:9" ht="35.25" customHeight="1" x14ac:dyDescent="0.2">
      <c r="A110" s="2" t="s">
        <v>192</v>
      </c>
      <c r="B110" s="3" t="s">
        <v>6</v>
      </c>
      <c r="C110" s="3" t="s">
        <v>15</v>
      </c>
      <c r="D110" s="3" t="s">
        <v>4</v>
      </c>
      <c r="E110" s="3" t="s">
        <v>193</v>
      </c>
      <c r="F110" s="20"/>
      <c r="G110" s="51">
        <f>G111</f>
        <v>1065000</v>
      </c>
      <c r="H110" s="66">
        <f>H111</f>
        <v>0</v>
      </c>
      <c r="I110" s="77">
        <f t="shared" si="8"/>
        <v>0</v>
      </c>
    </row>
    <row r="111" spans="1:9" ht="35.25" customHeight="1" x14ac:dyDescent="0.2">
      <c r="A111" s="2" t="s">
        <v>138</v>
      </c>
      <c r="B111" s="3" t="s">
        <v>6</v>
      </c>
      <c r="C111" s="3" t="s">
        <v>15</v>
      </c>
      <c r="D111" s="3" t="s">
        <v>4</v>
      </c>
      <c r="E111" s="3" t="s">
        <v>193</v>
      </c>
      <c r="F111" s="20">
        <v>200</v>
      </c>
      <c r="G111" s="51">
        <v>1065000</v>
      </c>
      <c r="H111" s="66">
        <v>0</v>
      </c>
      <c r="I111" s="77">
        <f t="shared" si="8"/>
        <v>0</v>
      </c>
    </row>
    <row r="112" spans="1:9" ht="21" customHeight="1" x14ac:dyDescent="0.2">
      <c r="A112" s="2" t="s">
        <v>179</v>
      </c>
      <c r="B112" s="3" t="s">
        <v>6</v>
      </c>
      <c r="C112" s="3" t="s">
        <v>15</v>
      </c>
      <c r="D112" s="3" t="s">
        <v>7</v>
      </c>
      <c r="E112" s="3" t="s">
        <v>27</v>
      </c>
      <c r="F112" s="20"/>
      <c r="G112" s="51">
        <f>G114</f>
        <v>100000</v>
      </c>
      <c r="H112" s="51">
        <f>H114</f>
        <v>0</v>
      </c>
      <c r="I112" s="77">
        <f t="shared" si="8"/>
        <v>0</v>
      </c>
    </row>
    <row r="113" spans="1:9" ht="33.75" customHeight="1" x14ac:dyDescent="0.2">
      <c r="A113" s="2" t="s">
        <v>136</v>
      </c>
      <c r="B113" s="3" t="s">
        <v>6</v>
      </c>
      <c r="C113" s="3" t="s">
        <v>15</v>
      </c>
      <c r="D113" s="3" t="s">
        <v>7</v>
      </c>
      <c r="E113" s="3" t="s">
        <v>135</v>
      </c>
      <c r="F113" s="20"/>
      <c r="G113" s="51">
        <f>G114</f>
        <v>100000</v>
      </c>
      <c r="H113" s="51">
        <f>H114</f>
        <v>0</v>
      </c>
      <c r="I113" s="77">
        <f t="shared" si="8"/>
        <v>0</v>
      </c>
    </row>
    <row r="114" spans="1:9" ht="33" customHeight="1" x14ac:dyDescent="0.2">
      <c r="A114" s="2" t="s">
        <v>138</v>
      </c>
      <c r="B114" s="3" t="s">
        <v>6</v>
      </c>
      <c r="C114" s="3" t="s">
        <v>15</v>
      </c>
      <c r="D114" s="3" t="s">
        <v>7</v>
      </c>
      <c r="E114" s="3" t="s">
        <v>135</v>
      </c>
      <c r="F114" s="20">
        <v>200</v>
      </c>
      <c r="G114" s="51">
        <v>100000</v>
      </c>
      <c r="H114" s="66">
        <v>0</v>
      </c>
      <c r="I114" s="77">
        <f t="shared" si="8"/>
        <v>0</v>
      </c>
    </row>
    <row r="115" spans="1:9" ht="33" customHeight="1" x14ac:dyDescent="0.2">
      <c r="A115" s="2" t="s">
        <v>192</v>
      </c>
      <c r="B115" s="3" t="s">
        <v>6</v>
      </c>
      <c r="C115" s="3" t="s">
        <v>15</v>
      </c>
      <c r="D115" s="3" t="s">
        <v>194</v>
      </c>
      <c r="E115" s="3" t="s">
        <v>195</v>
      </c>
      <c r="F115" s="20"/>
      <c r="G115" s="87">
        <f>G116</f>
        <v>71016907</v>
      </c>
      <c r="H115" s="66">
        <f>H116</f>
        <v>0</v>
      </c>
      <c r="I115" s="77">
        <f t="shared" si="8"/>
        <v>0</v>
      </c>
    </row>
    <row r="116" spans="1:9" ht="33" customHeight="1" x14ac:dyDescent="0.2">
      <c r="A116" s="2" t="s">
        <v>138</v>
      </c>
      <c r="B116" s="3" t="s">
        <v>6</v>
      </c>
      <c r="C116" s="3" t="s">
        <v>15</v>
      </c>
      <c r="D116" s="3" t="s">
        <v>194</v>
      </c>
      <c r="E116" s="3" t="s">
        <v>195</v>
      </c>
      <c r="F116" s="20">
        <v>200</v>
      </c>
      <c r="G116" s="87">
        <v>71016907</v>
      </c>
      <c r="H116" s="66">
        <v>0</v>
      </c>
      <c r="I116" s="77">
        <f t="shared" si="8"/>
        <v>0</v>
      </c>
    </row>
    <row r="117" spans="1:9" ht="17.25" customHeight="1" x14ac:dyDescent="0.2">
      <c r="A117" s="2" t="s">
        <v>81</v>
      </c>
      <c r="B117" s="3" t="s">
        <v>6</v>
      </c>
      <c r="C117" s="3" t="s">
        <v>16</v>
      </c>
      <c r="D117" s="3" t="s">
        <v>26</v>
      </c>
      <c r="E117" s="3" t="s">
        <v>27</v>
      </c>
      <c r="F117" s="20"/>
      <c r="G117" s="51">
        <f t="shared" ref="G117:H119" si="9">G118</f>
        <v>1000</v>
      </c>
      <c r="H117" s="51">
        <f t="shared" si="9"/>
        <v>0</v>
      </c>
      <c r="I117" s="77">
        <f t="shared" si="8"/>
        <v>0</v>
      </c>
    </row>
    <row r="118" spans="1:9" ht="33" customHeight="1" x14ac:dyDescent="0.2">
      <c r="A118" s="2" t="s">
        <v>152</v>
      </c>
      <c r="B118" s="3" t="s">
        <v>6</v>
      </c>
      <c r="C118" s="3" t="s">
        <v>16</v>
      </c>
      <c r="D118" s="3" t="s">
        <v>4</v>
      </c>
      <c r="E118" s="3" t="s">
        <v>27</v>
      </c>
      <c r="F118" s="20"/>
      <c r="G118" s="51">
        <f t="shared" si="9"/>
        <v>1000</v>
      </c>
      <c r="H118" s="51">
        <f t="shared" si="9"/>
        <v>0</v>
      </c>
      <c r="I118" s="77">
        <f t="shared" si="8"/>
        <v>0</v>
      </c>
    </row>
    <row r="119" spans="1:9" ht="33" customHeight="1" x14ac:dyDescent="0.2">
      <c r="A119" s="2" t="s">
        <v>82</v>
      </c>
      <c r="B119" s="3" t="s">
        <v>6</v>
      </c>
      <c r="C119" s="3" t="s">
        <v>16</v>
      </c>
      <c r="D119" s="3" t="s">
        <v>4</v>
      </c>
      <c r="E119" s="3" t="s">
        <v>83</v>
      </c>
      <c r="F119" s="20"/>
      <c r="G119" s="51">
        <f t="shared" si="9"/>
        <v>1000</v>
      </c>
      <c r="H119" s="51">
        <f t="shared" si="9"/>
        <v>0</v>
      </c>
      <c r="I119" s="77">
        <f t="shared" si="8"/>
        <v>0</v>
      </c>
    </row>
    <row r="120" spans="1:9" ht="33" customHeight="1" x14ac:dyDescent="0.2">
      <c r="A120" s="2" t="s">
        <v>138</v>
      </c>
      <c r="B120" s="3" t="s">
        <v>6</v>
      </c>
      <c r="C120" s="3" t="s">
        <v>16</v>
      </c>
      <c r="D120" s="3" t="s">
        <v>4</v>
      </c>
      <c r="E120" s="3" t="s">
        <v>83</v>
      </c>
      <c r="F120" s="20">
        <v>200</v>
      </c>
      <c r="G120" s="51">
        <v>1000</v>
      </c>
      <c r="H120" s="66">
        <v>0</v>
      </c>
      <c r="I120" s="77">
        <f t="shared" si="8"/>
        <v>0</v>
      </c>
    </row>
    <row r="121" spans="1:9" s="1" customFormat="1" ht="48.75" customHeight="1" x14ac:dyDescent="0.2">
      <c r="A121" s="28" t="s">
        <v>105</v>
      </c>
      <c r="B121" s="26" t="s">
        <v>17</v>
      </c>
      <c r="C121" s="26" t="s">
        <v>8</v>
      </c>
      <c r="D121" s="26" t="s">
        <v>26</v>
      </c>
      <c r="E121" s="26" t="s">
        <v>27</v>
      </c>
      <c r="F121" s="27"/>
      <c r="G121" s="54">
        <f>G122+G126+G132</f>
        <v>10193095</v>
      </c>
      <c r="H121" s="54">
        <f>H122+H126+H132</f>
        <v>2833205.87</v>
      </c>
      <c r="I121" s="76">
        <f t="shared" si="8"/>
        <v>27.795344495464825</v>
      </c>
    </row>
    <row r="122" spans="1:9" s="1" customFormat="1" ht="34.5" hidden="1" customHeight="1" x14ac:dyDescent="0.2">
      <c r="A122" s="2" t="s">
        <v>168</v>
      </c>
      <c r="B122" s="3" t="s">
        <v>17</v>
      </c>
      <c r="C122" s="3" t="s">
        <v>9</v>
      </c>
      <c r="D122" s="3" t="s">
        <v>26</v>
      </c>
      <c r="E122" s="3" t="s">
        <v>27</v>
      </c>
      <c r="F122" s="20"/>
      <c r="G122" s="51">
        <f>G125</f>
        <v>0</v>
      </c>
      <c r="H122" s="51">
        <f>H125</f>
        <v>0</v>
      </c>
      <c r="I122" s="77" t="e">
        <f t="shared" si="8"/>
        <v>#DIV/0!</v>
      </c>
    </row>
    <row r="123" spans="1:9" s="1" customFormat="1" ht="66" hidden="1" customHeight="1" x14ac:dyDescent="0.2">
      <c r="A123" s="2" t="s">
        <v>169</v>
      </c>
      <c r="B123" s="3" t="s">
        <v>17</v>
      </c>
      <c r="C123" s="3" t="s">
        <v>9</v>
      </c>
      <c r="D123" s="3" t="s">
        <v>4</v>
      </c>
      <c r="E123" s="3" t="s">
        <v>27</v>
      </c>
      <c r="F123" s="20"/>
      <c r="G123" s="51">
        <f>G125</f>
        <v>0</v>
      </c>
      <c r="H123" s="51">
        <f>H125</f>
        <v>0</v>
      </c>
      <c r="I123" s="77" t="e">
        <f t="shared" si="8"/>
        <v>#DIV/0!</v>
      </c>
    </row>
    <row r="124" spans="1:9" s="1" customFormat="1" ht="50.25" hidden="1" customHeight="1" x14ac:dyDescent="0.2">
      <c r="A124" s="7" t="s">
        <v>170</v>
      </c>
      <c r="B124" s="3" t="s">
        <v>17</v>
      </c>
      <c r="C124" s="3" t="s">
        <v>9</v>
      </c>
      <c r="D124" s="3" t="s">
        <v>4</v>
      </c>
      <c r="E124" s="49" t="s">
        <v>171</v>
      </c>
      <c r="F124" s="50"/>
      <c r="G124" s="51">
        <f>G125</f>
        <v>0</v>
      </c>
      <c r="H124" s="51">
        <f>H125</f>
        <v>0</v>
      </c>
      <c r="I124" s="77" t="e">
        <f t="shared" si="8"/>
        <v>#DIV/0!</v>
      </c>
    </row>
    <row r="125" spans="1:9" s="1" customFormat="1" ht="34.5" hidden="1" customHeight="1" x14ac:dyDescent="0.2">
      <c r="A125" s="2" t="s">
        <v>138</v>
      </c>
      <c r="B125" s="3" t="s">
        <v>17</v>
      </c>
      <c r="C125" s="3" t="s">
        <v>9</v>
      </c>
      <c r="D125" s="3" t="s">
        <v>4</v>
      </c>
      <c r="E125" s="49" t="s">
        <v>171</v>
      </c>
      <c r="F125" s="20">
        <v>200</v>
      </c>
      <c r="G125" s="51">
        <v>0</v>
      </c>
      <c r="H125" s="51">
        <v>0</v>
      </c>
      <c r="I125" s="77" t="e">
        <f t="shared" si="8"/>
        <v>#DIV/0!</v>
      </c>
    </row>
    <row r="126" spans="1:9" s="1" customFormat="1" ht="17.25" customHeight="1" x14ac:dyDescent="0.2">
      <c r="A126" s="7" t="s">
        <v>106</v>
      </c>
      <c r="B126" s="49" t="s">
        <v>17</v>
      </c>
      <c r="C126" s="49" t="s">
        <v>10</v>
      </c>
      <c r="D126" s="49" t="s">
        <v>26</v>
      </c>
      <c r="E126" s="49" t="s">
        <v>27</v>
      </c>
      <c r="F126" s="21"/>
      <c r="G126" s="51">
        <f>G127</f>
        <v>5000</v>
      </c>
      <c r="H126" s="51">
        <f>H127</f>
        <v>0</v>
      </c>
      <c r="I126" s="77">
        <f t="shared" si="8"/>
        <v>0</v>
      </c>
    </row>
    <row r="127" spans="1:9" s="1" customFormat="1" ht="82.5" customHeight="1" x14ac:dyDescent="0.2">
      <c r="A127" s="2" t="s">
        <v>153</v>
      </c>
      <c r="B127" s="3" t="s">
        <v>17</v>
      </c>
      <c r="C127" s="3" t="s">
        <v>10</v>
      </c>
      <c r="D127" s="3" t="s">
        <v>4</v>
      </c>
      <c r="E127" s="3" t="s">
        <v>27</v>
      </c>
      <c r="F127" s="21"/>
      <c r="G127" s="55">
        <f>G129+G131</f>
        <v>5000</v>
      </c>
      <c r="H127" s="55">
        <f>H129+H131</f>
        <v>0</v>
      </c>
      <c r="I127" s="77">
        <f t="shared" si="8"/>
        <v>0</v>
      </c>
    </row>
    <row r="128" spans="1:9" s="1" customFormat="1" ht="39" customHeight="1" x14ac:dyDescent="0.2">
      <c r="A128" s="2" t="s">
        <v>107</v>
      </c>
      <c r="B128" s="3" t="s">
        <v>17</v>
      </c>
      <c r="C128" s="3" t="s">
        <v>10</v>
      </c>
      <c r="D128" s="3" t="s">
        <v>4</v>
      </c>
      <c r="E128" s="3" t="s">
        <v>108</v>
      </c>
      <c r="F128" s="21"/>
      <c r="G128" s="55">
        <f>G129</f>
        <v>5000</v>
      </c>
      <c r="H128" s="55">
        <f>H129</f>
        <v>0</v>
      </c>
      <c r="I128" s="77">
        <f t="shared" si="8"/>
        <v>0</v>
      </c>
    </row>
    <row r="129" spans="1:9" s="1" customFormat="1" ht="39" customHeight="1" x14ac:dyDescent="0.2">
      <c r="A129" s="2" t="s">
        <v>138</v>
      </c>
      <c r="B129" s="3" t="s">
        <v>17</v>
      </c>
      <c r="C129" s="3" t="s">
        <v>10</v>
      </c>
      <c r="D129" s="3" t="s">
        <v>4</v>
      </c>
      <c r="E129" s="3" t="s">
        <v>108</v>
      </c>
      <c r="F129" s="21" t="s">
        <v>36</v>
      </c>
      <c r="G129" s="55">
        <v>5000</v>
      </c>
      <c r="H129" s="66">
        <v>0</v>
      </c>
      <c r="I129" s="77">
        <f t="shared" si="8"/>
        <v>0</v>
      </c>
    </row>
    <row r="130" spans="1:9" s="1" customFormat="1" ht="23.25" hidden="1" customHeight="1" x14ac:dyDescent="0.2">
      <c r="A130" s="2" t="s">
        <v>132</v>
      </c>
      <c r="B130" s="3" t="s">
        <v>17</v>
      </c>
      <c r="C130" s="3" t="s">
        <v>10</v>
      </c>
      <c r="D130" s="3" t="s">
        <v>4</v>
      </c>
      <c r="E130" s="3" t="s">
        <v>131</v>
      </c>
      <c r="F130" s="21"/>
      <c r="G130" s="55">
        <f>G131</f>
        <v>0</v>
      </c>
      <c r="H130" s="78"/>
      <c r="I130" s="77" t="e">
        <f t="shared" si="8"/>
        <v>#DIV/0!</v>
      </c>
    </row>
    <row r="131" spans="1:9" s="1" customFormat="1" ht="39" hidden="1" customHeight="1" x14ac:dyDescent="0.2">
      <c r="A131" s="2" t="s">
        <v>32</v>
      </c>
      <c r="B131" s="3" t="s">
        <v>17</v>
      </c>
      <c r="C131" s="3" t="s">
        <v>10</v>
      </c>
      <c r="D131" s="3" t="s">
        <v>4</v>
      </c>
      <c r="E131" s="3" t="s">
        <v>131</v>
      </c>
      <c r="F131" s="21" t="s">
        <v>36</v>
      </c>
      <c r="G131" s="55">
        <v>0</v>
      </c>
      <c r="H131" s="78"/>
      <c r="I131" s="77" t="e">
        <f t="shared" si="8"/>
        <v>#DIV/0!</v>
      </c>
    </row>
    <row r="132" spans="1:9" s="1" customFormat="1" ht="36" customHeight="1" x14ac:dyDescent="0.2">
      <c r="A132" s="2" t="s">
        <v>71</v>
      </c>
      <c r="B132" s="3" t="s">
        <v>17</v>
      </c>
      <c r="C132" s="3" t="s">
        <v>11</v>
      </c>
      <c r="D132" s="3" t="s">
        <v>26</v>
      </c>
      <c r="E132" s="3" t="s">
        <v>27</v>
      </c>
      <c r="F132" s="21"/>
      <c r="G132" s="55">
        <f>G133</f>
        <v>10188095</v>
      </c>
      <c r="H132" s="55">
        <f>H133</f>
        <v>2833205.87</v>
      </c>
      <c r="I132" s="77">
        <f t="shared" si="8"/>
        <v>27.808985585627148</v>
      </c>
    </row>
    <row r="133" spans="1:9" s="1" customFormat="1" ht="49.5" customHeight="1" x14ac:dyDescent="0.2">
      <c r="A133" s="8" t="s">
        <v>86</v>
      </c>
      <c r="B133" s="3" t="s">
        <v>17</v>
      </c>
      <c r="C133" s="3" t="s">
        <v>11</v>
      </c>
      <c r="D133" s="3" t="s">
        <v>4</v>
      </c>
      <c r="E133" s="3" t="s">
        <v>27</v>
      </c>
      <c r="F133" s="21"/>
      <c r="G133" s="55">
        <f>G134+G138</f>
        <v>10188095</v>
      </c>
      <c r="H133" s="55">
        <f>H134+H138</f>
        <v>2833205.87</v>
      </c>
      <c r="I133" s="77">
        <f t="shared" si="8"/>
        <v>27.808985585627148</v>
      </c>
    </row>
    <row r="134" spans="1:9" s="1" customFormat="1" ht="36" customHeight="1" x14ac:dyDescent="0.2">
      <c r="A134" s="2" t="s">
        <v>72</v>
      </c>
      <c r="B134" s="3" t="s">
        <v>17</v>
      </c>
      <c r="C134" s="3" t="s">
        <v>11</v>
      </c>
      <c r="D134" s="3" t="s">
        <v>4</v>
      </c>
      <c r="E134" s="3" t="s">
        <v>73</v>
      </c>
      <c r="F134" s="21"/>
      <c r="G134" s="55">
        <f>G136+G137+G135</f>
        <v>10150895</v>
      </c>
      <c r="H134" s="55">
        <f>H136+H137+H135</f>
        <v>2833205.87</v>
      </c>
      <c r="I134" s="77">
        <f t="shared" si="8"/>
        <v>27.910897216452348</v>
      </c>
    </row>
    <row r="135" spans="1:9" ht="82.5" customHeight="1" x14ac:dyDescent="0.2">
      <c r="A135" s="2" t="s">
        <v>31</v>
      </c>
      <c r="B135" s="3" t="s">
        <v>17</v>
      </c>
      <c r="C135" s="3" t="s">
        <v>11</v>
      </c>
      <c r="D135" s="3" t="s">
        <v>4</v>
      </c>
      <c r="E135" s="3" t="s">
        <v>73</v>
      </c>
      <c r="F135" s="21" t="s">
        <v>35</v>
      </c>
      <c r="G135" s="55">
        <v>7305865</v>
      </c>
      <c r="H135" s="63">
        <v>1805328.97</v>
      </c>
      <c r="I135" s="77">
        <f t="shared" si="8"/>
        <v>24.710680665465347</v>
      </c>
    </row>
    <row r="136" spans="1:9" ht="33.75" customHeight="1" x14ac:dyDescent="0.2">
      <c r="A136" s="2" t="s">
        <v>138</v>
      </c>
      <c r="B136" s="3" t="s">
        <v>17</v>
      </c>
      <c r="C136" s="3" t="s">
        <v>11</v>
      </c>
      <c r="D136" s="3" t="s">
        <v>4</v>
      </c>
      <c r="E136" s="3" t="s">
        <v>73</v>
      </c>
      <c r="F136" s="21" t="s">
        <v>36</v>
      </c>
      <c r="G136" s="55">
        <v>2755000</v>
      </c>
      <c r="H136" s="64">
        <v>1007408.06</v>
      </c>
      <c r="I136" s="77">
        <f t="shared" si="8"/>
        <v>36.566535753176041</v>
      </c>
    </row>
    <row r="137" spans="1:9" ht="18" customHeight="1" x14ac:dyDescent="0.2">
      <c r="A137" s="2" t="s">
        <v>33</v>
      </c>
      <c r="B137" s="3" t="s">
        <v>17</v>
      </c>
      <c r="C137" s="3" t="s">
        <v>11</v>
      </c>
      <c r="D137" s="3" t="s">
        <v>4</v>
      </c>
      <c r="E137" s="3" t="s">
        <v>73</v>
      </c>
      <c r="F137" s="21" t="s">
        <v>37</v>
      </c>
      <c r="G137" s="55">
        <v>90030</v>
      </c>
      <c r="H137" s="63">
        <v>20468.84</v>
      </c>
      <c r="I137" s="77">
        <f t="shared" si="8"/>
        <v>22.735577029878929</v>
      </c>
    </row>
    <row r="138" spans="1:9" s="1" customFormat="1" ht="79.5" customHeight="1" x14ac:dyDescent="0.2">
      <c r="A138" s="2" t="s">
        <v>154</v>
      </c>
      <c r="B138" s="3" t="s">
        <v>17</v>
      </c>
      <c r="C138" s="3" t="s">
        <v>11</v>
      </c>
      <c r="D138" s="3" t="s">
        <v>4</v>
      </c>
      <c r="E138" s="3" t="s">
        <v>74</v>
      </c>
      <c r="F138" s="21"/>
      <c r="G138" s="55">
        <f>G139</f>
        <v>37200</v>
      </c>
      <c r="H138" s="55">
        <f>H139</f>
        <v>0</v>
      </c>
      <c r="I138" s="77">
        <f t="shared" si="8"/>
        <v>0</v>
      </c>
    </row>
    <row r="139" spans="1:9" ht="82.5" customHeight="1" x14ac:dyDescent="0.2">
      <c r="A139" s="2" t="s">
        <v>31</v>
      </c>
      <c r="B139" s="3" t="s">
        <v>17</v>
      </c>
      <c r="C139" s="3" t="s">
        <v>11</v>
      </c>
      <c r="D139" s="3" t="s">
        <v>4</v>
      </c>
      <c r="E139" s="3" t="s">
        <v>74</v>
      </c>
      <c r="F139" s="21" t="s">
        <v>35</v>
      </c>
      <c r="G139" s="55">
        <v>37200</v>
      </c>
      <c r="H139" s="66">
        <v>0</v>
      </c>
      <c r="I139" s="77">
        <f t="shared" si="8"/>
        <v>0</v>
      </c>
    </row>
    <row r="140" spans="1:9" ht="68.25" customHeight="1" x14ac:dyDescent="0.2">
      <c r="A140" s="28" t="s">
        <v>109</v>
      </c>
      <c r="B140" s="26" t="s">
        <v>18</v>
      </c>
      <c r="C140" s="26" t="s">
        <v>8</v>
      </c>
      <c r="D140" s="26" t="s">
        <v>26</v>
      </c>
      <c r="E140" s="26" t="s">
        <v>27</v>
      </c>
      <c r="F140" s="29"/>
      <c r="G140" s="56">
        <f t="shared" ref="G140:H142" si="10">G141</f>
        <v>225000</v>
      </c>
      <c r="H140" s="56">
        <f t="shared" si="10"/>
        <v>54174.02</v>
      </c>
      <c r="I140" s="76">
        <f t="shared" si="8"/>
        <v>24.077342222222221</v>
      </c>
    </row>
    <row r="141" spans="1:9" ht="63" customHeight="1" x14ac:dyDescent="0.2">
      <c r="A141" s="2" t="s">
        <v>156</v>
      </c>
      <c r="B141" s="3" t="s">
        <v>18</v>
      </c>
      <c r="C141" s="3" t="s">
        <v>9</v>
      </c>
      <c r="D141" s="3" t="s">
        <v>26</v>
      </c>
      <c r="E141" s="3" t="s">
        <v>27</v>
      </c>
      <c r="F141" s="21"/>
      <c r="G141" s="55">
        <f t="shared" si="10"/>
        <v>225000</v>
      </c>
      <c r="H141" s="55">
        <f t="shared" si="10"/>
        <v>54174.02</v>
      </c>
      <c r="I141" s="77">
        <f t="shared" si="8"/>
        <v>24.077342222222221</v>
      </c>
    </row>
    <row r="142" spans="1:9" ht="129" customHeight="1" x14ac:dyDescent="0.2">
      <c r="A142" s="2" t="s">
        <v>155</v>
      </c>
      <c r="B142" s="3" t="s">
        <v>18</v>
      </c>
      <c r="C142" s="3" t="s">
        <v>9</v>
      </c>
      <c r="D142" s="3" t="s">
        <v>4</v>
      </c>
      <c r="E142" s="3" t="s">
        <v>27</v>
      </c>
      <c r="F142" s="21"/>
      <c r="G142" s="55">
        <f t="shared" si="10"/>
        <v>225000</v>
      </c>
      <c r="H142" s="55">
        <f t="shared" si="10"/>
        <v>54174.02</v>
      </c>
      <c r="I142" s="77">
        <f t="shared" si="8"/>
        <v>24.077342222222221</v>
      </c>
    </row>
    <row r="143" spans="1:9" ht="34.5" customHeight="1" x14ac:dyDescent="0.2">
      <c r="A143" s="2" t="s">
        <v>75</v>
      </c>
      <c r="B143" s="3" t="s">
        <v>18</v>
      </c>
      <c r="C143" s="3" t="s">
        <v>9</v>
      </c>
      <c r="D143" s="3" t="s">
        <v>4</v>
      </c>
      <c r="E143" s="3" t="s">
        <v>76</v>
      </c>
      <c r="F143" s="21"/>
      <c r="G143" s="55">
        <f>G144+G145</f>
        <v>225000</v>
      </c>
      <c r="H143" s="55">
        <f>H144+H145</f>
        <v>54174.02</v>
      </c>
      <c r="I143" s="77">
        <f t="shared" si="8"/>
        <v>24.077342222222221</v>
      </c>
    </row>
    <row r="144" spans="1:9" ht="86.25" customHeight="1" x14ac:dyDescent="0.2">
      <c r="A144" s="2" t="s">
        <v>31</v>
      </c>
      <c r="B144" s="3" t="s">
        <v>18</v>
      </c>
      <c r="C144" s="3" t="s">
        <v>9</v>
      </c>
      <c r="D144" s="3" t="s">
        <v>4</v>
      </c>
      <c r="E144" s="3" t="s">
        <v>76</v>
      </c>
      <c r="F144" s="21" t="s">
        <v>35</v>
      </c>
      <c r="G144" s="55">
        <v>201925</v>
      </c>
      <c r="H144" s="63">
        <v>44174.02</v>
      </c>
      <c r="I144" s="77">
        <f t="shared" si="8"/>
        <v>21.876449176674505</v>
      </c>
    </row>
    <row r="145" spans="1:9" ht="34.5" customHeight="1" x14ac:dyDescent="0.2">
      <c r="A145" s="2" t="s">
        <v>138</v>
      </c>
      <c r="B145" s="3" t="s">
        <v>18</v>
      </c>
      <c r="C145" s="3" t="s">
        <v>9</v>
      </c>
      <c r="D145" s="3" t="s">
        <v>4</v>
      </c>
      <c r="E145" s="3" t="s">
        <v>76</v>
      </c>
      <c r="F145" s="21" t="s">
        <v>36</v>
      </c>
      <c r="G145" s="55">
        <v>23075</v>
      </c>
      <c r="H145" s="66">
        <v>10000</v>
      </c>
      <c r="I145" s="77">
        <f t="shared" si="8"/>
        <v>43.336944745395449</v>
      </c>
    </row>
    <row r="146" spans="1:9" ht="49.5" customHeight="1" x14ac:dyDescent="0.2">
      <c r="A146" s="28" t="s">
        <v>110</v>
      </c>
      <c r="B146" s="26" t="s">
        <v>19</v>
      </c>
      <c r="C146" s="26" t="s">
        <v>8</v>
      </c>
      <c r="D146" s="26" t="s">
        <v>26</v>
      </c>
      <c r="E146" s="26" t="s">
        <v>27</v>
      </c>
      <c r="F146" s="29"/>
      <c r="G146" s="56">
        <f t="shared" ref="G146:H148" si="11">G147</f>
        <v>225000</v>
      </c>
      <c r="H146" s="56">
        <f t="shared" si="11"/>
        <v>42864.45</v>
      </c>
      <c r="I146" s="76">
        <f t="shared" ref="I146:I173" si="12">H146/G146*100</f>
        <v>19.050866666666664</v>
      </c>
    </row>
    <row r="147" spans="1:9" ht="49.5" customHeight="1" x14ac:dyDescent="0.2">
      <c r="A147" s="2" t="s">
        <v>111</v>
      </c>
      <c r="B147" s="3" t="s">
        <v>19</v>
      </c>
      <c r="C147" s="3" t="s">
        <v>9</v>
      </c>
      <c r="D147" s="3" t="s">
        <v>26</v>
      </c>
      <c r="E147" s="3" t="s">
        <v>27</v>
      </c>
      <c r="F147" s="21"/>
      <c r="G147" s="55">
        <f t="shared" si="11"/>
        <v>225000</v>
      </c>
      <c r="H147" s="55">
        <f t="shared" si="11"/>
        <v>42864.45</v>
      </c>
      <c r="I147" s="77">
        <f t="shared" si="12"/>
        <v>19.050866666666664</v>
      </c>
    </row>
    <row r="148" spans="1:9" ht="34.5" customHeight="1" x14ac:dyDescent="0.2">
      <c r="A148" s="2" t="s">
        <v>157</v>
      </c>
      <c r="B148" s="3" t="s">
        <v>19</v>
      </c>
      <c r="C148" s="3" t="s">
        <v>9</v>
      </c>
      <c r="D148" s="3" t="s">
        <v>4</v>
      </c>
      <c r="E148" s="3" t="s">
        <v>27</v>
      </c>
      <c r="F148" s="21"/>
      <c r="G148" s="55">
        <f t="shared" si="11"/>
        <v>225000</v>
      </c>
      <c r="H148" s="55">
        <f t="shared" si="11"/>
        <v>42864.45</v>
      </c>
      <c r="I148" s="77">
        <f t="shared" si="12"/>
        <v>19.050866666666664</v>
      </c>
    </row>
    <row r="149" spans="1:9" ht="51.75" customHeight="1" x14ac:dyDescent="0.2">
      <c r="A149" s="2" t="s">
        <v>158</v>
      </c>
      <c r="B149" s="3" t="s">
        <v>19</v>
      </c>
      <c r="C149" s="3" t="s">
        <v>9</v>
      </c>
      <c r="D149" s="3" t="s">
        <v>4</v>
      </c>
      <c r="E149" s="3" t="s">
        <v>77</v>
      </c>
      <c r="F149" s="21"/>
      <c r="G149" s="55">
        <f>G150+G151</f>
        <v>225000</v>
      </c>
      <c r="H149" s="55">
        <f>H150+H151</f>
        <v>42864.45</v>
      </c>
      <c r="I149" s="77">
        <f t="shared" si="12"/>
        <v>19.050866666666664</v>
      </c>
    </row>
    <row r="150" spans="1:9" ht="83.25" customHeight="1" x14ac:dyDescent="0.2">
      <c r="A150" s="2" t="s">
        <v>31</v>
      </c>
      <c r="B150" s="3" t="s">
        <v>19</v>
      </c>
      <c r="C150" s="3" t="s">
        <v>9</v>
      </c>
      <c r="D150" s="3" t="s">
        <v>4</v>
      </c>
      <c r="E150" s="3" t="s">
        <v>77</v>
      </c>
      <c r="F150" s="21" t="s">
        <v>35</v>
      </c>
      <c r="G150" s="55">
        <v>201925</v>
      </c>
      <c r="H150" s="63">
        <v>42864.45</v>
      </c>
      <c r="I150" s="77">
        <f t="shared" si="12"/>
        <v>21.22790640089142</v>
      </c>
    </row>
    <row r="151" spans="1:9" s="1" customFormat="1" ht="33" customHeight="1" x14ac:dyDescent="0.2">
      <c r="A151" s="2" t="s">
        <v>138</v>
      </c>
      <c r="B151" s="3" t="s">
        <v>19</v>
      </c>
      <c r="C151" s="3" t="s">
        <v>9</v>
      </c>
      <c r="D151" s="3" t="s">
        <v>4</v>
      </c>
      <c r="E151" s="3" t="s">
        <v>77</v>
      </c>
      <c r="F151" s="21" t="s">
        <v>36</v>
      </c>
      <c r="G151" s="55">
        <v>23075</v>
      </c>
      <c r="H151" s="66">
        <v>0</v>
      </c>
      <c r="I151" s="77">
        <f t="shared" si="12"/>
        <v>0</v>
      </c>
    </row>
    <row r="152" spans="1:9" ht="53.25" customHeight="1" x14ac:dyDescent="0.2">
      <c r="A152" s="30" t="s">
        <v>173</v>
      </c>
      <c r="B152" s="26" t="s">
        <v>88</v>
      </c>
      <c r="C152" s="26" t="s">
        <v>8</v>
      </c>
      <c r="D152" s="26" t="s">
        <v>8</v>
      </c>
      <c r="E152" s="26" t="s">
        <v>27</v>
      </c>
      <c r="F152" s="29"/>
      <c r="G152" s="56">
        <f>G156</f>
        <v>325000</v>
      </c>
      <c r="H152" s="56">
        <f>H156</f>
        <v>72356.36</v>
      </c>
      <c r="I152" s="76">
        <f t="shared" si="12"/>
        <v>22.263495384615382</v>
      </c>
    </row>
    <row r="153" spans="1:9" ht="18" customHeight="1" x14ac:dyDescent="0.2">
      <c r="A153" s="10" t="s">
        <v>87</v>
      </c>
      <c r="B153" s="3" t="s">
        <v>88</v>
      </c>
      <c r="C153" s="3" t="s">
        <v>9</v>
      </c>
      <c r="D153" s="3" t="s">
        <v>26</v>
      </c>
      <c r="E153" s="3" t="s">
        <v>27</v>
      </c>
      <c r="F153" s="21"/>
      <c r="G153" s="55">
        <f>G156</f>
        <v>325000</v>
      </c>
      <c r="H153" s="55">
        <f>H156</f>
        <v>72356.36</v>
      </c>
      <c r="I153" s="77">
        <f t="shared" si="12"/>
        <v>22.263495384615382</v>
      </c>
    </row>
    <row r="154" spans="1:9" ht="79.5" customHeight="1" x14ac:dyDescent="0.2">
      <c r="A154" s="31" t="s">
        <v>159</v>
      </c>
      <c r="B154" s="3" t="s">
        <v>88</v>
      </c>
      <c r="C154" s="3" t="s">
        <v>9</v>
      </c>
      <c r="D154" s="3" t="s">
        <v>4</v>
      </c>
      <c r="E154" s="3" t="s">
        <v>27</v>
      </c>
      <c r="F154" s="21"/>
      <c r="G154" s="55">
        <f>G155</f>
        <v>325000</v>
      </c>
      <c r="H154" s="55">
        <f>H155</f>
        <v>72356.36</v>
      </c>
      <c r="I154" s="77">
        <f t="shared" si="12"/>
        <v>22.263495384615382</v>
      </c>
    </row>
    <row r="155" spans="1:9" ht="78.75" x14ac:dyDescent="0.2">
      <c r="A155" s="31" t="s">
        <v>160</v>
      </c>
      <c r="B155" s="3" t="s">
        <v>88</v>
      </c>
      <c r="C155" s="3" t="s">
        <v>9</v>
      </c>
      <c r="D155" s="3" t="s">
        <v>4</v>
      </c>
      <c r="E155" s="3" t="s">
        <v>112</v>
      </c>
      <c r="F155" s="21"/>
      <c r="G155" s="55">
        <f>G156</f>
        <v>325000</v>
      </c>
      <c r="H155" s="55">
        <f>H156</f>
        <v>72356.36</v>
      </c>
      <c r="I155" s="77">
        <f t="shared" si="12"/>
        <v>22.263495384615382</v>
      </c>
    </row>
    <row r="156" spans="1:9" ht="32.25" customHeight="1" x14ac:dyDescent="0.2">
      <c r="A156" s="31" t="s">
        <v>40</v>
      </c>
      <c r="B156" s="32" t="s">
        <v>88</v>
      </c>
      <c r="C156" s="32" t="s">
        <v>9</v>
      </c>
      <c r="D156" s="3" t="s">
        <v>4</v>
      </c>
      <c r="E156" s="32" t="s">
        <v>112</v>
      </c>
      <c r="F156" s="33" t="s">
        <v>43</v>
      </c>
      <c r="G156" s="55">
        <v>325000</v>
      </c>
      <c r="H156" s="63">
        <v>72356.36</v>
      </c>
      <c r="I156" s="77">
        <f t="shared" si="12"/>
        <v>22.263495384615382</v>
      </c>
    </row>
    <row r="157" spans="1:9" s="1" customFormat="1" ht="34.5" hidden="1" customHeight="1" x14ac:dyDescent="0.2">
      <c r="A157" s="35" t="s">
        <v>78</v>
      </c>
      <c r="B157" s="36">
        <v>72</v>
      </c>
      <c r="C157" s="36">
        <v>0</v>
      </c>
      <c r="D157" s="26" t="s">
        <v>26</v>
      </c>
      <c r="E157" s="26" t="s">
        <v>27</v>
      </c>
      <c r="F157" s="37"/>
      <c r="G157" s="54">
        <f>G160</f>
        <v>0</v>
      </c>
      <c r="H157" s="54">
        <f>H160</f>
        <v>0</v>
      </c>
      <c r="I157" s="76" t="e">
        <f t="shared" si="12"/>
        <v>#DIV/0!</v>
      </c>
    </row>
    <row r="158" spans="1:9" ht="47.25" hidden="1" x14ac:dyDescent="0.2">
      <c r="A158" s="13" t="s">
        <v>121</v>
      </c>
      <c r="B158" s="14">
        <v>72</v>
      </c>
      <c r="C158" s="14">
        <v>1</v>
      </c>
      <c r="D158" s="15" t="s">
        <v>26</v>
      </c>
      <c r="E158" s="3" t="s">
        <v>27</v>
      </c>
      <c r="F158" s="22"/>
      <c r="G158" s="51">
        <f>G160</f>
        <v>0</v>
      </c>
      <c r="H158" s="51">
        <f>H160</f>
        <v>0</v>
      </c>
      <c r="I158" s="77" t="e">
        <f t="shared" si="12"/>
        <v>#DIV/0!</v>
      </c>
    </row>
    <row r="159" spans="1:9" ht="150" hidden="1" customHeight="1" x14ac:dyDescent="0.2">
      <c r="A159" s="13" t="s">
        <v>123</v>
      </c>
      <c r="B159" s="14">
        <v>72</v>
      </c>
      <c r="C159" s="14">
        <v>1</v>
      </c>
      <c r="D159" s="15" t="s">
        <v>26</v>
      </c>
      <c r="E159" s="3" t="s">
        <v>122</v>
      </c>
      <c r="F159" s="22"/>
      <c r="G159" s="51">
        <f>G160</f>
        <v>0</v>
      </c>
      <c r="H159" s="51">
        <f>H160</f>
        <v>0</v>
      </c>
      <c r="I159" s="77" t="e">
        <f t="shared" si="12"/>
        <v>#DIV/0!</v>
      </c>
    </row>
    <row r="160" spans="1:9" ht="19.5" hidden="1" customHeight="1" x14ac:dyDescent="0.2">
      <c r="A160" s="2" t="s">
        <v>33</v>
      </c>
      <c r="B160" s="14">
        <v>72</v>
      </c>
      <c r="C160" s="14">
        <v>1</v>
      </c>
      <c r="D160" s="15" t="s">
        <v>26</v>
      </c>
      <c r="E160" s="3" t="s">
        <v>122</v>
      </c>
      <c r="F160" s="22">
        <v>800</v>
      </c>
      <c r="G160" s="51">
        <v>0</v>
      </c>
      <c r="H160" s="66">
        <v>0</v>
      </c>
      <c r="I160" s="77" t="e">
        <f t="shared" si="12"/>
        <v>#DIV/0!</v>
      </c>
    </row>
    <row r="161" spans="1:9" ht="33" customHeight="1" x14ac:dyDescent="0.2">
      <c r="A161" s="35" t="s">
        <v>161</v>
      </c>
      <c r="B161" s="38" t="s">
        <v>20</v>
      </c>
      <c r="C161" s="38" t="s">
        <v>8</v>
      </c>
      <c r="D161" s="38" t="s">
        <v>26</v>
      </c>
      <c r="E161" s="38" t="s">
        <v>27</v>
      </c>
      <c r="F161" s="39"/>
      <c r="G161" s="56">
        <f>G162++G165+G168+G171</f>
        <v>512100</v>
      </c>
      <c r="H161" s="56">
        <f>H162++H165+H168+H171</f>
        <v>93013.14</v>
      </c>
      <c r="I161" s="76">
        <f t="shared" si="12"/>
        <v>18.163081429408319</v>
      </c>
    </row>
    <row r="162" spans="1:9" ht="113.25" customHeight="1" x14ac:dyDescent="0.2">
      <c r="A162" s="2" t="s">
        <v>162</v>
      </c>
      <c r="B162" s="3" t="s">
        <v>20</v>
      </c>
      <c r="C162" s="3" t="s">
        <v>9</v>
      </c>
      <c r="D162" s="3" t="s">
        <v>26</v>
      </c>
      <c r="E162" s="3" t="s">
        <v>27</v>
      </c>
      <c r="F162" s="21"/>
      <c r="G162" s="55">
        <f>G163</f>
        <v>92000</v>
      </c>
      <c r="H162" s="55">
        <f>H163</f>
        <v>46000</v>
      </c>
      <c r="I162" s="77">
        <f t="shared" si="12"/>
        <v>50</v>
      </c>
    </row>
    <row r="163" spans="1:9" s="1" customFormat="1" ht="35.25" customHeight="1" x14ac:dyDescent="0.2">
      <c r="A163" s="2" t="s">
        <v>30</v>
      </c>
      <c r="B163" s="3" t="s">
        <v>20</v>
      </c>
      <c r="C163" s="3" t="s">
        <v>9</v>
      </c>
      <c r="D163" s="3" t="s">
        <v>26</v>
      </c>
      <c r="E163" s="3" t="s">
        <v>175</v>
      </c>
      <c r="F163" s="21"/>
      <c r="G163" s="55">
        <f>G164</f>
        <v>92000</v>
      </c>
      <c r="H163" s="55">
        <f>H164</f>
        <v>46000</v>
      </c>
      <c r="I163" s="77">
        <f t="shared" si="12"/>
        <v>50</v>
      </c>
    </row>
    <row r="164" spans="1:9" ht="17.25" customHeight="1" x14ac:dyDescent="0.2">
      <c r="A164" s="2" t="s">
        <v>79</v>
      </c>
      <c r="B164" s="3" t="s">
        <v>20</v>
      </c>
      <c r="C164" s="3" t="s">
        <v>9</v>
      </c>
      <c r="D164" s="3" t="s">
        <v>26</v>
      </c>
      <c r="E164" s="3" t="s">
        <v>175</v>
      </c>
      <c r="F164" s="21" t="s">
        <v>80</v>
      </c>
      <c r="G164" s="55">
        <v>92000</v>
      </c>
      <c r="H164" s="66">
        <v>46000</v>
      </c>
      <c r="I164" s="77">
        <f t="shared" si="12"/>
        <v>50</v>
      </c>
    </row>
    <row r="165" spans="1:9" ht="31.5" hidden="1" x14ac:dyDescent="0.2">
      <c r="A165" s="2" t="s">
        <v>126</v>
      </c>
      <c r="B165" s="3" t="s">
        <v>20</v>
      </c>
      <c r="C165" s="3" t="s">
        <v>10</v>
      </c>
      <c r="D165" s="3" t="s">
        <v>26</v>
      </c>
      <c r="E165" s="3" t="s">
        <v>27</v>
      </c>
      <c r="F165" s="21"/>
      <c r="G165" s="55">
        <f>G167</f>
        <v>0</v>
      </c>
      <c r="H165" s="66"/>
      <c r="I165" s="77" t="e">
        <f t="shared" si="12"/>
        <v>#DIV/0!</v>
      </c>
    </row>
    <row r="166" spans="1:9" ht="31.5" hidden="1" x14ac:dyDescent="0.2">
      <c r="A166" s="2" t="s">
        <v>128</v>
      </c>
      <c r="B166" s="3" t="s">
        <v>20</v>
      </c>
      <c r="C166" s="3" t="s">
        <v>10</v>
      </c>
      <c r="D166" s="3" t="s">
        <v>26</v>
      </c>
      <c r="E166" s="3" t="s">
        <v>127</v>
      </c>
      <c r="F166" s="21"/>
      <c r="G166" s="55">
        <f>G167</f>
        <v>0</v>
      </c>
      <c r="H166" s="66"/>
      <c r="I166" s="77" t="e">
        <f t="shared" si="12"/>
        <v>#DIV/0!</v>
      </c>
    </row>
    <row r="167" spans="1:9" ht="31.5" hidden="1" x14ac:dyDescent="0.2">
      <c r="A167" s="2" t="s">
        <v>130</v>
      </c>
      <c r="B167" s="3" t="s">
        <v>20</v>
      </c>
      <c r="C167" s="3" t="s">
        <v>10</v>
      </c>
      <c r="D167" s="3" t="s">
        <v>26</v>
      </c>
      <c r="E167" s="3" t="s">
        <v>127</v>
      </c>
      <c r="F167" s="21" t="s">
        <v>129</v>
      </c>
      <c r="G167" s="55">
        <v>0</v>
      </c>
      <c r="H167" s="66"/>
      <c r="I167" s="77" t="e">
        <f t="shared" si="12"/>
        <v>#DIV/0!</v>
      </c>
    </row>
    <row r="168" spans="1:9" ht="51" customHeight="1" x14ac:dyDescent="0.2">
      <c r="A168" s="10" t="s">
        <v>113</v>
      </c>
      <c r="B168" s="3" t="s">
        <v>20</v>
      </c>
      <c r="C168" s="3" t="s">
        <v>11</v>
      </c>
      <c r="D168" s="3" t="s">
        <v>26</v>
      </c>
      <c r="E168" s="3" t="s">
        <v>27</v>
      </c>
      <c r="F168" s="21"/>
      <c r="G168" s="55">
        <f>G169</f>
        <v>419100</v>
      </c>
      <c r="H168" s="55">
        <f>H169</f>
        <v>47013.14</v>
      </c>
      <c r="I168" s="77">
        <f t="shared" si="12"/>
        <v>11.217642567406347</v>
      </c>
    </row>
    <row r="169" spans="1:9" ht="47.25" x14ac:dyDescent="0.2">
      <c r="A169" s="10" t="s">
        <v>114</v>
      </c>
      <c r="B169" s="3" t="s">
        <v>20</v>
      </c>
      <c r="C169" s="3" t="s">
        <v>11</v>
      </c>
      <c r="D169" s="3" t="s">
        <v>26</v>
      </c>
      <c r="E169" s="3" t="s">
        <v>115</v>
      </c>
      <c r="F169" s="21"/>
      <c r="G169" s="55">
        <f>G170</f>
        <v>419100</v>
      </c>
      <c r="H169" s="55">
        <f>H170</f>
        <v>47013.14</v>
      </c>
      <c r="I169" s="77">
        <f t="shared" si="12"/>
        <v>11.217642567406347</v>
      </c>
    </row>
    <row r="170" spans="1:9" s="34" customFormat="1" ht="81" customHeight="1" x14ac:dyDescent="0.2">
      <c r="A170" s="2" t="s">
        <v>31</v>
      </c>
      <c r="B170" s="3" t="s">
        <v>20</v>
      </c>
      <c r="C170" s="3" t="s">
        <v>11</v>
      </c>
      <c r="D170" s="3" t="s">
        <v>26</v>
      </c>
      <c r="E170" s="3" t="s">
        <v>115</v>
      </c>
      <c r="F170" s="21" t="s">
        <v>35</v>
      </c>
      <c r="G170" s="55">
        <v>419100</v>
      </c>
      <c r="H170" s="63">
        <v>47013.14</v>
      </c>
      <c r="I170" s="77">
        <f t="shared" si="12"/>
        <v>11.217642567406347</v>
      </c>
    </row>
    <row r="171" spans="1:9" s="1" customFormat="1" ht="18.75" customHeight="1" x14ac:dyDescent="0.2">
      <c r="A171" s="10" t="s">
        <v>182</v>
      </c>
      <c r="B171" s="3" t="s">
        <v>20</v>
      </c>
      <c r="C171" s="3" t="s">
        <v>13</v>
      </c>
      <c r="D171" s="3" t="s">
        <v>26</v>
      </c>
      <c r="E171" s="3" t="s">
        <v>27</v>
      </c>
      <c r="F171" s="21"/>
      <c r="G171" s="55">
        <f>G173</f>
        <v>1000</v>
      </c>
      <c r="H171" s="55">
        <f>H173</f>
        <v>0</v>
      </c>
      <c r="I171" s="77">
        <f t="shared" si="12"/>
        <v>0</v>
      </c>
    </row>
    <row r="172" spans="1:9" ht="82.5" customHeight="1" x14ac:dyDescent="0.2">
      <c r="A172" s="10" t="s">
        <v>181</v>
      </c>
      <c r="B172" s="3" t="s">
        <v>20</v>
      </c>
      <c r="C172" s="3" t="s">
        <v>13</v>
      </c>
      <c r="D172" s="3" t="s">
        <v>26</v>
      </c>
      <c r="E172" s="3" t="s">
        <v>180</v>
      </c>
      <c r="F172" s="21"/>
      <c r="G172" s="55">
        <f>G173</f>
        <v>1000</v>
      </c>
      <c r="H172" s="55">
        <f>H173</f>
        <v>0</v>
      </c>
      <c r="I172" s="77">
        <f t="shared" si="12"/>
        <v>0</v>
      </c>
    </row>
    <row r="173" spans="1:9" ht="32.25" customHeight="1" x14ac:dyDescent="0.2">
      <c r="A173" s="2" t="s">
        <v>138</v>
      </c>
      <c r="B173" s="3" t="s">
        <v>20</v>
      </c>
      <c r="C173" s="3" t="s">
        <v>13</v>
      </c>
      <c r="D173" s="3" t="s">
        <v>26</v>
      </c>
      <c r="E173" s="3" t="s">
        <v>180</v>
      </c>
      <c r="F173" s="21" t="s">
        <v>36</v>
      </c>
      <c r="G173" s="55">
        <v>1000</v>
      </c>
      <c r="H173" s="66">
        <v>0</v>
      </c>
      <c r="I173" s="77">
        <f t="shared" si="12"/>
        <v>0</v>
      </c>
    </row>
    <row r="174" spans="1:9" ht="19.5" customHeight="1" x14ac:dyDescent="0.2">
      <c r="A174" s="7"/>
      <c r="B174" s="47"/>
      <c r="C174" s="47"/>
      <c r="D174" s="47"/>
      <c r="E174" s="47"/>
      <c r="F174" s="48"/>
      <c r="G174" s="57"/>
    </row>
    <row r="175" spans="1:9" ht="19.5" customHeight="1" x14ac:dyDescent="0.2">
      <c r="A175" s="82" t="s">
        <v>137</v>
      </c>
      <c r="B175" s="82"/>
      <c r="C175" s="82"/>
      <c r="D175" s="82"/>
      <c r="E175" s="82"/>
      <c r="F175" s="44"/>
    </row>
    <row r="176" spans="1:9" ht="18.75" x14ac:dyDescent="0.3">
      <c r="A176" s="82" t="s">
        <v>134</v>
      </c>
      <c r="B176" s="82"/>
      <c r="C176" s="82"/>
      <c r="D176" s="82"/>
      <c r="E176" s="82"/>
      <c r="I176" s="58" t="s">
        <v>133</v>
      </c>
    </row>
    <row r="177" spans="1:9" s="40" customFormat="1" ht="18.75" x14ac:dyDescent="0.2">
      <c r="A177" s="45"/>
      <c r="B177" s="4"/>
      <c r="C177" s="4"/>
      <c r="D177" s="4"/>
      <c r="E177" s="11"/>
      <c r="F177" s="24"/>
      <c r="G177" s="59"/>
      <c r="H177" s="79"/>
      <c r="I177" s="61"/>
    </row>
    <row r="178" spans="1:9" ht="18.75" x14ac:dyDescent="0.2">
      <c r="A178" s="45"/>
      <c r="B178" s="4"/>
      <c r="C178" s="4"/>
      <c r="D178" s="4"/>
      <c r="E178" s="11"/>
      <c r="F178" s="18"/>
      <c r="G178" s="53"/>
    </row>
    <row r="179" spans="1:9" ht="18.75" x14ac:dyDescent="0.2">
      <c r="A179" s="45"/>
      <c r="B179" s="4"/>
      <c r="C179" s="4"/>
      <c r="D179" s="4"/>
      <c r="E179" s="11"/>
      <c r="F179" s="18"/>
      <c r="G179" s="53"/>
    </row>
    <row r="180" spans="1:9" ht="18.75" x14ac:dyDescent="0.2">
      <c r="A180" s="45"/>
      <c r="B180" s="4"/>
      <c r="C180" s="4"/>
      <c r="D180" s="4"/>
      <c r="E180" s="11"/>
      <c r="F180" s="18"/>
      <c r="G180" s="53"/>
    </row>
    <row r="181" spans="1:9" ht="18.75" x14ac:dyDescent="0.2">
      <c r="A181" s="45"/>
      <c r="B181" s="4"/>
      <c r="C181" s="4"/>
      <c r="D181" s="4"/>
      <c r="E181" s="11"/>
      <c r="F181" s="18"/>
      <c r="G181" s="53"/>
    </row>
    <row r="182" spans="1:9" ht="18.75" x14ac:dyDescent="0.2">
      <c r="A182" s="45"/>
      <c r="B182" s="4"/>
      <c r="C182" s="4"/>
      <c r="D182" s="4"/>
      <c r="E182" s="11"/>
      <c r="F182" s="18"/>
      <c r="G182" s="53"/>
    </row>
    <row r="183" spans="1:9" ht="36.75" customHeight="1" x14ac:dyDescent="0.2"/>
    <row r="184" spans="1:9" ht="30.75" customHeight="1" x14ac:dyDescent="0.2"/>
    <row r="185" spans="1:9" ht="19.899999999999999" customHeight="1" x14ac:dyDescent="0.2"/>
    <row r="186" spans="1:9" s="34" customFormat="1" ht="19.149999999999999" customHeight="1" x14ac:dyDescent="0.2">
      <c r="A186" s="46"/>
      <c r="B186" s="16"/>
      <c r="C186" s="16"/>
      <c r="D186" s="16"/>
      <c r="E186" s="17"/>
      <c r="F186" s="23"/>
      <c r="G186" s="52"/>
      <c r="H186" s="80"/>
      <c r="I186" s="62"/>
    </row>
    <row r="187" spans="1:9" s="34" customFormat="1" x14ac:dyDescent="0.2">
      <c r="A187" s="46"/>
      <c r="B187" s="16"/>
      <c r="C187" s="16"/>
      <c r="D187" s="16"/>
      <c r="E187" s="17"/>
      <c r="F187" s="23"/>
      <c r="G187" s="52"/>
      <c r="H187" s="80"/>
      <c r="I187" s="62"/>
    </row>
  </sheetData>
  <mergeCells count="11">
    <mergeCell ref="B1:I1"/>
    <mergeCell ref="B2:I2"/>
    <mergeCell ref="B3:I3"/>
    <mergeCell ref="B4:I4"/>
    <mergeCell ref="A7:I7"/>
    <mergeCell ref="A8:I8"/>
    <mergeCell ref="A9:I9"/>
    <mergeCell ref="A10:I10"/>
    <mergeCell ref="A176:E176"/>
    <mergeCell ref="A175:E175"/>
    <mergeCell ref="B12:E12"/>
  </mergeCells>
  <phoneticPr fontId="0" type="noConversion"/>
  <pageMargins left="1.1811023622047245" right="0.39370078740157483" top="0.78740157480314965" bottom="0.78740157480314965" header="0" footer="0"/>
  <pageSetup paperSize="9" scale="86" fitToWidth="7" fitToHeight="7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Administraciia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Buhg</dc:creator>
  <cp:lastModifiedBy>user</cp:lastModifiedBy>
  <cp:lastPrinted>2025-04-17T11:53:23Z</cp:lastPrinted>
  <dcterms:created xsi:type="dcterms:W3CDTF">2008-03-17T05:55:29Z</dcterms:created>
  <dcterms:modified xsi:type="dcterms:W3CDTF">2025-04-17T11:53:45Z</dcterms:modified>
</cp:coreProperties>
</file>